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yasmi\Downloads\"/>
    </mc:Choice>
  </mc:AlternateContent>
  <xr:revisionPtr revIDLastSave="0" documentId="8_{E542155D-35EF-40C8-BD85-002F78BCE651}" xr6:coauthVersionLast="47" xr6:coauthVersionMax="47" xr10:uidLastSave="{00000000-0000-0000-0000-000000000000}"/>
  <bookViews>
    <workbookView xWindow="-110" yWindow="-110" windowWidth="25820" windowHeight="14020" autoFilterDateGrouping="0" xr2:uid="{00000000-000D-0000-FFFF-FFFF00000000}"/>
  </bookViews>
  <sheets>
    <sheet name="Aanmeldingen ll U 1e ronde" sheetId="6" r:id="rId1"/>
    <sheet name="Aanmeldingen ll SV 1e ronde" sheetId="3" r:id="rId2"/>
    <sheet name="Aanmeldingen ll U 2e ronde" sheetId="5" r:id="rId3"/>
    <sheet name="aanmeldingen ll SV 2e rond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4" l="1"/>
  <c r="C16" i="4"/>
  <c r="B16" i="4"/>
  <c r="B5" i="4"/>
  <c r="B15" i="5"/>
  <c r="C15" i="5" s="1"/>
  <c r="B5" i="5"/>
  <c r="C5" i="5" s="1"/>
  <c r="B236" i="6"/>
  <c r="C236" i="6" s="1"/>
  <c r="B148" i="6"/>
  <c r="B121" i="6"/>
  <c r="B3" i="6"/>
  <c r="B222" i="6"/>
  <c r="B208" i="6"/>
  <c r="B193" i="6"/>
  <c r="B182" i="6"/>
  <c r="B164" i="6"/>
  <c r="B134" i="6"/>
  <c r="B100" i="6"/>
  <c r="B85" i="6"/>
  <c r="B72" i="6"/>
  <c r="B65" i="6"/>
  <c r="B51" i="6"/>
  <c r="B63" i="6" s="1"/>
  <c r="B43" i="6"/>
  <c r="B35" i="6"/>
  <c r="B29" i="6"/>
  <c r="B19" i="6"/>
  <c r="B12" i="6"/>
  <c r="B7" i="6"/>
  <c r="B83" i="5"/>
  <c r="B75" i="5"/>
  <c r="B44" i="5"/>
  <c r="B51" i="5" s="1"/>
  <c r="B38" i="5"/>
  <c r="B25" i="5"/>
  <c r="B17" i="5"/>
  <c r="B9" i="5"/>
  <c r="B7" i="5"/>
  <c r="B70" i="5"/>
  <c r="B66" i="5"/>
  <c r="B59" i="5"/>
  <c r="B53" i="5"/>
  <c r="B24" i="4"/>
  <c r="B29" i="4" s="1"/>
  <c r="C29" i="4" s="1"/>
  <c r="B9" i="4"/>
  <c r="B7" i="4"/>
  <c r="B32" i="4" s="1"/>
  <c r="B90" i="5" l="1"/>
  <c r="B73" i="5"/>
  <c r="C73" i="5" s="1"/>
  <c r="C51" i="5"/>
  <c r="B87" i="5"/>
  <c r="C87" i="5" s="1"/>
  <c r="B239" i="6"/>
  <c r="B12" i="4"/>
  <c r="B31" i="4" s="1"/>
  <c r="C32" i="4" s="1"/>
  <c r="B11" i="5"/>
  <c r="C11" i="5" s="1"/>
  <c r="C12" i="4"/>
  <c r="B36" i="5"/>
  <c r="C36" i="5" s="1"/>
  <c r="B206" i="6"/>
  <c r="C206" i="6" s="1"/>
  <c r="B64" i="5"/>
  <c r="C64" i="5" s="1"/>
  <c r="B119" i="6"/>
  <c r="B180" i="6"/>
  <c r="C180" i="6" s="1"/>
  <c r="B146" i="6"/>
  <c r="C146" i="6" s="1"/>
  <c r="B83" i="6"/>
  <c r="C83" i="6" s="1"/>
  <c r="C63" i="6"/>
  <c r="B41" i="6"/>
  <c r="C41" i="6" s="1"/>
  <c r="B27" i="6"/>
  <c r="C27" i="6" s="1"/>
  <c r="B10" i="6"/>
  <c r="C10" i="6" s="1"/>
  <c r="B89" i="3"/>
  <c r="B21" i="3"/>
  <c r="B89" i="5" l="1"/>
  <c r="C90" i="5" s="1"/>
  <c r="B25" i="3"/>
  <c r="C25" i="3" s="1"/>
  <c r="C119" i="6"/>
  <c r="B238" i="6"/>
  <c r="C239" i="6" s="1"/>
  <c r="B104" i="3"/>
  <c r="B101" i="3"/>
  <c r="B65" i="3"/>
  <c r="B61" i="3"/>
  <c r="B46" i="3"/>
  <c r="B50" i="3"/>
  <c r="B42" i="3"/>
  <c r="B39" i="3"/>
  <c r="B30" i="3"/>
  <c r="B27" i="3"/>
  <c r="B23" i="3"/>
  <c r="B92" i="3"/>
  <c r="B99" i="3" s="1"/>
  <c r="C99" i="3" s="1"/>
  <c r="B12" i="3"/>
  <c r="B10" i="3"/>
  <c r="B3" i="3"/>
  <c r="B8" i="3" s="1"/>
  <c r="B77" i="3"/>
  <c r="B73" i="3"/>
  <c r="B71" i="3" l="1"/>
  <c r="C71" i="3" s="1"/>
  <c r="B37" i="3"/>
  <c r="C37" i="3" s="1"/>
  <c r="B44" i="3"/>
  <c r="C44" i="3" s="1"/>
  <c r="B87" i="3"/>
  <c r="C87" i="3" s="1"/>
  <c r="B119" i="3"/>
  <c r="B19" i="3"/>
  <c r="B118" i="3" s="1"/>
  <c r="B59" i="3"/>
  <c r="C59" i="3" s="1"/>
  <c r="B116" i="3"/>
  <c r="C116" i="3"/>
  <c r="C119" i="3" l="1"/>
  <c r="C19" i="3"/>
</calcChain>
</file>

<file path=xl/sharedStrings.xml><?xml version="1.0" encoding="utf-8"?>
<sst xmlns="http://schemas.openxmlformats.org/spreadsheetml/2006/main" count="447" uniqueCount="99">
  <si>
    <t>Yuverta (voorheen Wellant College); Utrecht</t>
  </si>
  <si>
    <t>Unic</t>
  </si>
  <si>
    <t xml:space="preserve">Leidsche Rijn College </t>
  </si>
  <si>
    <t>Descart - St-Gregorius College; Descart</t>
  </si>
  <si>
    <t>Broeckland College; Breukelen</t>
  </si>
  <si>
    <t xml:space="preserve">#Overig: School buiten de participerende regio's; </t>
  </si>
  <si>
    <t>RSG Broklede</t>
  </si>
  <si>
    <t>Niftarlake College</t>
  </si>
  <si>
    <t>ACADEMIE TIEN</t>
  </si>
  <si>
    <t>Openbaar Lyceum Zeist; Blikkenburgerlaan</t>
  </si>
  <si>
    <t>Globe College; Utrecht</t>
  </si>
  <si>
    <t>X11, media en vormgeving</t>
  </si>
  <si>
    <t>Mgr A Rientjes Mavo</t>
  </si>
  <si>
    <t xml:space="preserve">Utrechts Stedelijk Gymnasium </t>
  </si>
  <si>
    <t>Christelijk Gymnasium Utrecht; Utrecht</t>
  </si>
  <si>
    <t>Waldorf Utrecht - St-Gregorius College; Waldorf Utrecht</t>
  </si>
  <si>
    <t xml:space="preserve">Volt! </t>
  </si>
  <si>
    <t>Amadeus Lyceum</t>
  </si>
  <si>
    <t xml:space="preserve">De Passie </t>
  </si>
  <si>
    <t>Minkema College; Minkemalaan</t>
  </si>
  <si>
    <t>Veenlanden College; Mijdrecht</t>
  </si>
  <si>
    <t>Minkema College; Steinhagenseweg</t>
  </si>
  <si>
    <t>Kranenburg Praktijkonderwijs</t>
  </si>
  <si>
    <t>Aeres VMBO Maartensdijk</t>
  </si>
  <si>
    <t>Futura College</t>
  </si>
  <si>
    <t>SvPO Utrecht; SvPO Utrecht</t>
  </si>
  <si>
    <t>Pouwer Praktijkonderwijs; Utrecht</t>
  </si>
  <si>
    <t>Kalsbeek College; Bredius</t>
  </si>
  <si>
    <t>Stichtse Vrije School</t>
  </si>
  <si>
    <t>HAVO Stichtse Vecht</t>
  </si>
  <si>
    <t>HAVO Regio</t>
  </si>
  <si>
    <t>Praktijkonderwijs Regio</t>
  </si>
  <si>
    <t>VMBO BL Regio</t>
  </si>
  <si>
    <t>VMBO BL t/m VMBO KL Stichtse Vecht</t>
  </si>
  <si>
    <t>VMBO BL Stichtse Vecht</t>
  </si>
  <si>
    <t>HAVO t/m VWO Stichtse Vecht</t>
  </si>
  <si>
    <t>HAVO t/m VWO Regio</t>
  </si>
  <si>
    <t>VMBO BL t/m VMBO KL Regio</t>
  </si>
  <si>
    <t>VMBO KL Stichtse Vecht</t>
  </si>
  <si>
    <t>VMBO KL Regio</t>
  </si>
  <si>
    <t>VMBO KL t/m VMBO TL Stichtse Vecht</t>
  </si>
  <si>
    <t>VMBO KL t/m VMBO TL Regio</t>
  </si>
  <si>
    <t>VMBO TL Stichtse Vecht</t>
  </si>
  <si>
    <t>VMBO TL Regio</t>
  </si>
  <si>
    <t>VMBO TL t/m HAVO Stichtse Vecht</t>
  </si>
  <si>
    <t>VMBO TL t/m HAVO Regio</t>
  </si>
  <si>
    <t>VWO Stichtse Vecht</t>
  </si>
  <si>
    <t>VWO Regio</t>
  </si>
  <si>
    <t>Kalsbeek College; Jozef Israëlslaan</t>
  </si>
  <si>
    <t>HAVO Utrecht</t>
  </si>
  <si>
    <t>College de Heemlanden Houten ; Houten</t>
  </si>
  <si>
    <t>Het Nieuwe Lyceum</t>
  </si>
  <si>
    <t>HAVO t/m VWO Utrecht</t>
  </si>
  <si>
    <t>VMBO BL Utrecht</t>
  </si>
  <si>
    <t>VMBO BL t/m VMBO KL Utrecht</t>
  </si>
  <si>
    <t xml:space="preserve">Houtens; Kruisboog </t>
  </si>
  <si>
    <t>VMBO KL t/m VMBO TL Utrecht</t>
  </si>
  <si>
    <t>VMBO TL Utrecht</t>
  </si>
  <si>
    <t>Trajectum College</t>
  </si>
  <si>
    <t>VMBO TL regio</t>
  </si>
  <si>
    <t>Anna van Rijn college</t>
  </si>
  <si>
    <t>Cals College ; Ijsselstein</t>
  </si>
  <si>
    <t>Kath.SGM De Breul</t>
  </si>
  <si>
    <t>Oosterlichtcollege Nieuwegein ; Nieuwegein</t>
  </si>
  <si>
    <t xml:space="preserve">Openbaar VMBO en MAVO Zeist </t>
  </si>
  <si>
    <t>VMBO TL t/m HAVO</t>
  </si>
  <si>
    <t>VWO</t>
  </si>
  <si>
    <t xml:space="preserve">St. Bonifatius College </t>
  </si>
  <si>
    <t>Praktijkonderwijs Utrecht</t>
  </si>
  <si>
    <t>Kromme Rijn College</t>
  </si>
  <si>
    <t>Seyster College</t>
  </si>
  <si>
    <t>Yuverta vmbo Montfoort; Montfoort</t>
  </si>
  <si>
    <t>Yuverta; Houten</t>
  </si>
  <si>
    <t>VMBO KL Utrecht</t>
  </si>
  <si>
    <t>Tobiasstroom</t>
  </si>
  <si>
    <t>Gerrit Rietveld College</t>
  </si>
  <si>
    <t>Jan Ligthart - St-Gregorius College; Jan Ligthart</t>
  </si>
  <si>
    <t>Berg en Boschschool</t>
  </si>
  <si>
    <t>Oosterlicht College Vianen; Vianen</t>
  </si>
  <si>
    <t>Werkplaats Kindergemeenschap</t>
  </si>
  <si>
    <t>VMBO TL t/m HAVO Utrecht</t>
  </si>
  <si>
    <t>Berg en Boschschool; Houten</t>
  </si>
  <si>
    <t>Jordan Montessori Lyceum Utrecht; Zeist</t>
  </si>
  <si>
    <t>Havo/vwo voor Muziek en Dans; Kruisplein</t>
  </si>
  <si>
    <t>VWO Utrecht</t>
  </si>
  <si>
    <t>Cals College Nieuwegein; Nieuwegein</t>
  </si>
  <si>
    <t>Christelijk Lyceum Zeist</t>
  </si>
  <si>
    <t>Aanmeldingen leerlingen uit Utrecht in de 1e ronde</t>
  </si>
  <si>
    <t>Aanmeldingen leerlingen uit Stichtse Vecht in de 1e ronde</t>
  </si>
  <si>
    <t>Aanmeldingen leerlingen uit Utrecht in de 2e ronde</t>
  </si>
  <si>
    <t>Aanmeldingen leerlingen uit Stichtse Vecht in de 2e ronde</t>
  </si>
  <si>
    <t>Jan Ligthart</t>
  </si>
  <si>
    <t>Percentage blijft in Utrecht</t>
  </si>
  <si>
    <t>Totaal</t>
  </si>
  <si>
    <t>% blijft in Stichtse Vecht</t>
  </si>
  <si>
    <t>% blijft in Utrecht</t>
  </si>
  <si>
    <t>Totaal aantal leerlingen</t>
  </si>
  <si>
    <t>Totaal aantal leerlingen aangemeld op vo in sv</t>
  </si>
  <si>
    <t>Totaal aantal leerlingen aangemeld op vo in Utrecht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</si>
</sst>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A4167F"/>
      <name val="Verdana"/>
      <family val="2"/>
    </font>
    <font>
      <sz val="9"/>
      <color theme="2" tint="-0.499984740745262"/>
      <name val="Verdan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D8E4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2"/>
        <bgColor theme="6" tint="0.79998168889431442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9FF18-1677-463F-B1AE-EC22C16C3E8F}">
  <dimension ref="A1:C239"/>
  <sheetViews>
    <sheetView tabSelected="1" workbookViewId="0">
      <selection activeCell="A98" sqref="A98"/>
    </sheetView>
  </sheetViews>
  <sheetFormatPr defaultRowHeight="14.5" x14ac:dyDescent="0.35"/>
  <cols>
    <col min="1" max="1" width="51.7265625" bestFit="1" customWidth="1"/>
    <col min="2" max="2" width="26.81640625" bestFit="1" customWidth="1"/>
    <col min="3" max="3" width="23.453125" customWidth="1"/>
    <col min="4" max="4" width="15.7265625" bestFit="1" customWidth="1"/>
    <col min="5" max="5" width="8.54296875" bestFit="1" customWidth="1"/>
    <col min="6" max="6" width="20.54296875" bestFit="1" customWidth="1"/>
    <col min="7" max="7" width="20.7265625" bestFit="1" customWidth="1"/>
    <col min="8" max="8" width="8.54296875" bestFit="1" customWidth="1"/>
    <col min="9" max="9" width="20.453125" bestFit="1" customWidth="1"/>
    <col min="10" max="10" width="8.453125" bestFit="1" customWidth="1"/>
    <col min="11" max="11" width="17.7265625" bestFit="1" customWidth="1"/>
    <col min="12" max="12" width="4.26953125" bestFit="1" customWidth="1"/>
    <col min="13" max="13" width="5.26953125" bestFit="1" customWidth="1"/>
    <col min="14" max="14" width="5.453125" bestFit="1" customWidth="1"/>
    <col min="15" max="15" width="9.453125" bestFit="1" customWidth="1"/>
  </cols>
  <sheetData>
    <row r="1" spans="1:3" x14ac:dyDescent="0.35">
      <c r="A1" t="s">
        <v>87</v>
      </c>
    </row>
    <row r="2" spans="1:3" x14ac:dyDescent="0.35">
      <c r="C2" t="s">
        <v>92</v>
      </c>
    </row>
    <row r="3" spans="1:3" x14ac:dyDescent="0.35">
      <c r="A3" s="1" t="s">
        <v>68</v>
      </c>
      <c r="B3" s="2">
        <f>SUM(B4:B6)</f>
        <v>67</v>
      </c>
    </row>
    <row r="4" spans="1:3" x14ac:dyDescent="0.35">
      <c r="A4" s="3" t="s">
        <v>22</v>
      </c>
      <c r="B4" s="4">
        <v>31</v>
      </c>
    </row>
    <row r="5" spans="1:3" x14ac:dyDescent="0.35">
      <c r="A5" s="5" t="s">
        <v>69</v>
      </c>
      <c r="B5" s="6">
        <v>4</v>
      </c>
    </row>
    <row r="6" spans="1:3" x14ac:dyDescent="0.35">
      <c r="A6" s="3" t="s">
        <v>26</v>
      </c>
      <c r="B6" s="4">
        <v>32</v>
      </c>
    </row>
    <row r="7" spans="1:3" x14ac:dyDescent="0.35">
      <c r="A7" s="1" t="s">
        <v>31</v>
      </c>
      <c r="B7" s="2">
        <f>SUM(B8:B9)</f>
        <v>16</v>
      </c>
    </row>
    <row r="8" spans="1:3" x14ac:dyDescent="0.35">
      <c r="A8" s="3" t="s">
        <v>24</v>
      </c>
      <c r="B8" s="4">
        <v>14</v>
      </c>
    </row>
    <row r="9" spans="1:3" x14ac:dyDescent="0.35">
      <c r="A9" s="14" t="s">
        <v>70</v>
      </c>
      <c r="B9" s="15">
        <v>2</v>
      </c>
    </row>
    <row r="10" spans="1:3" x14ac:dyDescent="0.35">
      <c r="A10" s="1" t="s">
        <v>93</v>
      </c>
      <c r="B10" s="2">
        <f>SUM(B3,B7)</f>
        <v>83</v>
      </c>
      <c r="C10" s="18">
        <f>B3/B10</f>
        <v>0.80722891566265065</v>
      </c>
    </row>
    <row r="12" spans="1:3" x14ac:dyDescent="0.35">
      <c r="A12" s="1" t="s">
        <v>53</v>
      </c>
      <c r="B12" s="2">
        <f>SUM(B13:B18)</f>
        <v>170</v>
      </c>
    </row>
    <row r="13" spans="1:3" x14ac:dyDescent="0.35">
      <c r="A13" s="3" t="s">
        <v>10</v>
      </c>
      <c r="B13" s="4">
        <v>56</v>
      </c>
    </row>
    <row r="14" spans="1:3" x14ac:dyDescent="0.35">
      <c r="A14" s="5" t="s">
        <v>69</v>
      </c>
      <c r="B14" s="6">
        <v>6</v>
      </c>
    </row>
    <row r="15" spans="1:3" x14ac:dyDescent="0.35">
      <c r="A15" s="3" t="s">
        <v>58</v>
      </c>
      <c r="B15" s="4">
        <v>28</v>
      </c>
    </row>
    <row r="16" spans="1:3" x14ac:dyDescent="0.35">
      <c r="A16" s="5" t="s">
        <v>16</v>
      </c>
      <c r="B16" s="6">
        <v>21</v>
      </c>
    </row>
    <row r="17" spans="1:3" x14ac:dyDescent="0.35">
      <c r="A17" s="3" t="s">
        <v>11</v>
      </c>
      <c r="B17" s="4">
        <v>25</v>
      </c>
    </row>
    <row r="18" spans="1:3" x14ac:dyDescent="0.35">
      <c r="A18" s="5" t="s">
        <v>0</v>
      </c>
      <c r="B18" s="6">
        <v>34</v>
      </c>
    </row>
    <row r="19" spans="1:3" x14ac:dyDescent="0.35">
      <c r="A19" s="1" t="s">
        <v>32</v>
      </c>
      <c r="B19" s="2">
        <f>SUM(B20:B26)</f>
        <v>47</v>
      </c>
    </row>
    <row r="20" spans="1:3" x14ac:dyDescent="0.35">
      <c r="A20" s="3" t="s">
        <v>23</v>
      </c>
      <c r="B20" s="4">
        <v>3</v>
      </c>
    </row>
    <row r="21" spans="1:3" x14ac:dyDescent="0.35">
      <c r="A21" s="5" t="s">
        <v>4</v>
      </c>
      <c r="B21" s="6">
        <v>4</v>
      </c>
    </row>
    <row r="22" spans="1:3" x14ac:dyDescent="0.35">
      <c r="A22" s="3" t="s">
        <v>55</v>
      </c>
      <c r="B22" s="4">
        <v>6</v>
      </c>
    </row>
    <row r="23" spans="1:3" x14ac:dyDescent="0.35">
      <c r="A23" s="5" t="s">
        <v>21</v>
      </c>
      <c r="B23" s="6">
        <v>9</v>
      </c>
    </row>
    <row r="24" spans="1:3" x14ac:dyDescent="0.35">
      <c r="A24" s="3" t="s">
        <v>63</v>
      </c>
      <c r="B24" s="4">
        <v>3</v>
      </c>
    </row>
    <row r="25" spans="1:3" x14ac:dyDescent="0.35">
      <c r="A25" s="5" t="s">
        <v>71</v>
      </c>
      <c r="B25" s="6">
        <v>19</v>
      </c>
    </row>
    <row r="26" spans="1:3" x14ac:dyDescent="0.35">
      <c r="A26" s="16" t="s">
        <v>72</v>
      </c>
      <c r="B26" s="17">
        <v>3</v>
      </c>
    </row>
    <row r="27" spans="1:3" x14ac:dyDescent="0.35">
      <c r="A27" s="1" t="s">
        <v>93</v>
      </c>
      <c r="B27" s="2">
        <f>SUM(B12,B19)</f>
        <v>217</v>
      </c>
      <c r="C27" s="18">
        <f>B12/B27</f>
        <v>0.78341013824884798</v>
      </c>
    </row>
    <row r="29" spans="1:3" x14ac:dyDescent="0.35">
      <c r="A29" s="1" t="s">
        <v>54</v>
      </c>
      <c r="B29" s="2">
        <f>SUM(B30:B34)</f>
        <v>52</v>
      </c>
    </row>
    <row r="30" spans="1:3" x14ac:dyDescent="0.35">
      <c r="A30" s="5" t="s">
        <v>10</v>
      </c>
      <c r="B30" s="6">
        <v>12</v>
      </c>
    </row>
    <row r="31" spans="1:3" x14ac:dyDescent="0.35">
      <c r="A31" s="3" t="s">
        <v>58</v>
      </c>
      <c r="B31" s="4">
        <v>15</v>
      </c>
    </row>
    <row r="32" spans="1:3" x14ac:dyDescent="0.35">
      <c r="A32" s="5" t="s">
        <v>16</v>
      </c>
      <c r="B32" s="6">
        <v>4</v>
      </c>
    </row>
    <row r="33" spans="1:3" x14ac:dyDescent="0.35">
      <c r="A33" s="3" t="s">
        <v>11</v>
      </c>
      <c r="B33" s="4">
        <v>14</v>
      </c>
    </row>
    <row r="34" spans="1:3" x14ac:dyDescent="0.35">
      <c r="A34" s="5" t="s">
        <v>0</v>
      </c>
      <c r="B34" s="6">
        <v>7</v>
      </c>
    </row>
    <row r="35" spans="1:3" x14ac:dyDescent="0.35">
      <c r="A35" s="1" t="s">
        <v>37</v>
      </c>
      <c r="B35" s="2">
        <f>SUM(B36:B40)</f>
        <v>10</v>
      </c>
    </row>
    <row r="36" spans="1:3" x14ac:dyDescent="0.35">
      <c r="A36" s="5" t="s">
        <v>23</v>
      </c>
      <c r="B36" s="6">
        <v>2</v>
      </c>
    </row>
    <row r="37" spans="1:3" x14ac:dyDescent="0.35">
      <c r="A37" s="3" t="s">
        <v>4</v>
      </c>
      <c r="B37" s="4">
        <v>1</v>
      </c>
    </row>
    <row r="38" spans="1:3" x14ac:dyDescent="0.35">
      <c r="A38" s="5" t="s">
        <v>21</v>
      </c>
      <c r="B38" s="6">
        <v>4</v>
      </c>
    </row>
    <row r="39" spans="1:3" x14ac:dyDescent="0.35">
      <c r="A39" s="3" t="s">
        <v>63</v>
      </c>
      <c r="B39" s="4">
        <v>1</v>
      </c>
    </row>
    <row r="40" spans="1:3" x14ac:dyDescent="0.35">
      <c r="A40" s="14" t="s">
        <v>71</v>
      </c>
      <c r="B40" s="15">
        <v>2</v>
      </c>
    </row>
    <row r="41" spans="1:3" x14ac:dyDescent="0.35">
      <c r="A41" s="1" t="s">
        <v>93</v>
      </c>
      <c r="B41" s="2">
        <f>SUM(B29,B35)</f>
        <v>62</v>
      </c>
      <c r="C41" s="18">
        <f>B29/B41</f>
        <v>0.83870967741935487</v>
      </c>
    </row>
    <row r="43" spans="1:3" x14ac:dyDescent="0.35">
      <c r="A43" s="1" t="s">
        <v>73</v>
      </c>
      <c r="B43" s="2">
        <f>SUM(B44:B50)</f>
        <v>187</v>
      </c>
    </row>
    <row r="44" spans="1:3" x14ac:dyDescent="0.35">
      <c r="A44" s="3" t="s">
        <v>17</v>
      </c>
      <c r="B44" s="4">
        <v>0</v>
      </c>
    </row>
    <row r="45" spans="1:3" x14ac:dyDescent="0.35">
      <c r="A45" s="5" t="s">
        <v>10</v>
      </c>
      <c r="B45" s="6">
        <v>47</v>
      </c>
    </row>
    <row r="46" spans="1:3" x14ac:dyDescent="0.35">
      <c r="A46" s="3" t="s">
        <v>69</v>
      </c>
      <c r="B46" s="4">
        <v>3</v>
      </c>
    </row>
    <row r="47" spans="1:3" x14ac:dyDescent="0.35">
      <c r="A47" s="5" t="s">
        <v>58</v>
      </c>
      <c r="B47" s="6">
        <v>36</v>
      </c>
    </row>
    <row r="48" spans="1:3" x14ac:dyDescent="0.35">
      <c r="A48" s="3" t="s">
        <v>16</v>
      </c>
      <c r="B48" s="4">
        <v>28</v>
      </c>
    </row>
    <row r="49" spans="1:3" x14ac:dyDescent="0.35">
      <c r="A49" s="5" t="s">
        <v>11</v>
      </c>
      <c r="B49" s="6">
        <v>52</v>
      </c>
    </row>
    <row r="50" spans="1:3" x14ac:dyDescent="0.35">
      <c r="A50" s="3" t="s">
        <v>0</v>
      </c>
      <c r="B50" s="4">
        <v>21</v>
      </c>
    </row>
    <row r="51" spans="1:3" x14ac:dyDescent="0.35">
      <c r="A51" s="1" t="s">
        <v>39</v>
      </c>
      <c r="B51" s="2">
        <f>SUM(B52:B62)</f>
        <v>84</v>
      </c>
    </row>
    <row r="52" spans="1:3" x14ac:dyDescent="0.35">
      <c r="A52" s="5" t="s">
        <v>5</v>
      </c>
      <c r="B52" s="6">
        <v>3</v>
      </c>
    </row>
    <row r="53" spans="1:3" x14ac:dyDescent="0.35">
      <c r="A53" s="3" t="s">
        <v>23</v>
      </c>
      <c r="B53" s="4">
        <v>10</v>
      </c>
    </row>
    <row r="54" spans="1:3" x14ac:dyDescent="0.35">
      <c r="A54" s="5" t="s">
        <v>4</v>
      </c>
      <c r="B54" s="6">
        <v>2</v>
      </c>
    </row>
    <row r="55" spans="1:3" x14ac:dyDescent="0.35">
      <c r="A55" s="3" t="s">
        <v>50</v>
      </c>
      <c r="B55" s="4">
        <v>1</v>
      </c>
    </row>
    <row r="56" spans="1:3" x14ac:dyDescent="0.35">
      <c r="A56" s="5" t="s">
        <v>55</v>
      </c>
      <c r="B56" s="6">
        <v>5</v>
      </c>
    </row>
    <row r="57" spans="1:3" x14ac:dyDescent="0.35">
      <c r="A57" s="3" t="s">
        <v>21</v>
      </c>
      <c r="B57" s="4">
        <v>31</v>
      </c>
    </row>
    <row r="58" spans="1:3" x14ac:dyDescent="0.35">
      <c r="A58" s="5" t="s">
        <v>63</v>
      </c>
      <c r="B58" s="6">
        <v>2</v>
      </c>
    </row>
    <row r="59" spans="1:3" x14ac:dyDescent="0.35">
      <c r="A59" s="3" t="s">
        <v>64</v>
      </c>
      <c r="B59" s="4">
        <v>3</v>
      </c>
    </row>
    <row r="60" spans="1:3" x14ac:dyDescent="0.35">
      <c r="A60" s="5" t="s">
        <v>74</v>
      </c>
      <c r="B60" s="6">
        <v>1</v>
      </c>
    </row>
    <row r="61" spans="1:3" x14ac:dyDescent="0.35">
      <c r="A61" s="3" t="s">
        <v>71</v>
      </c>
      <c r="B61" s="4">
        <v>20</v>
      </c>
    </row>
    <row r="62" spans="1:3" x14ac:dyDescent="0.35">
      <c r="A62" s="14" t="s">
        <v>72</v>
      </c>
      <c r="B62" s="15">
        <v>6</v>
      </c>
    </row>
    <row r="63" spans="1:3" x14ac:dyDescent="0.35">
      <c r="A63" s="1" t="s">
        <v>93</v>
      </c>
      <c r="B63" s="2">
        <f>SUM(B43,B51)</f>
        <v>271</v>
      </c>
      <c r="C63" s="18">
        <f>B43/B63</f>
        <v>0.69003690036900367</v>
      </c>
    </row>
    <row r="65" spans="1:2" x14ac:dyDescent="0.35">
      <c r="A65" s="1" t="s">
        <v>56</v>
      </c>
      <c r="B65" s="2">
        <f>SUM(B66:B71)</f>
        <v>53</v>
      </c>
    </row>
    <row r="66" spans="1:2" x14ac:dyDescent="0.35">
      <c r="A66" s="3" t="s">
        <v>8</v>
      </c>
      <c r="B66" s="4">
        <v>3</v>
      </c>
    </row>
    <row r="67" spans="1:2" x14ac:dyDescent="0.35">
      <c r="A67" s="5" t="s">
        <v>10</v>
      </c>
      <c r="B67" s="6">
        <v>11</v>
      </c>
    </row>
    <row r="68" spans="1:2" x14ac:dyDescent="0.35">
      <c r="A68" s="3" t="s">
        <v>58</v>
      </c>
      <c r="B68" s="4">
        <v>6</v>
      </c>
    </row>
    <row r="69" spans="1:2" x14ac:dyDescent="0.35">
      <c r="A69" s="5" t="s">
        <v>16</v>
      </c>
      <c r="B69" s="6">
        <v>8</v>
      </c>
    </row>
    <row r="70" spans="1:2" x14ac:dyDescent="0.35">
      <c r="A70" s="3" t="s">
        <v>11</v>
      </c>
      <c r="B70" s="4">
        <v>18</v>
      </c>
    </row>
    <row r="71" spans="1:2" x14ac:dyDescent="0.35">
      <c r="A71" s="5" t="s">
        <v>0</v>
      </c>
      <c r="B71" s="6">
        <v>7</v>
      </c>
    </row>
    <row r="72" spans="1:2" x14ac:dyDescent="0.35">
      <c r="A72" s="1" t="s">
        <v>41</v>
      </c>
      <c r="B72" s="2">
        <f>SUM(B73:B82)</f>
        <v>33</v>
      </c>
    </row>
    <row r="73" spans="1:2" x14ac:dyDescent="0.35">
      <c r="A73" s="5" t="s">
        <v>5</v>
      </c>
      <c r="B73" s="6">
        <v>1</v>
      </c>
    </row>
    <row r="74" spans="1:2" x14ac:dyDescent="0.35">
      <c r="A74" s="3" t="s">
        <v>23</v>
      </c>
      <c r="B74" s="4">
        <v>2</v>
      </c>
    </row>
    <row r="75" spans="1:2" x14ac:dyDescent="0.35">
      <c r="A75" s="5" t="s">
        <v>61</v>
      </c>
      <c r="B75" s="6">
        <v>1</v>
      </c>
    </row>
    <row r="76" spans="1:2" x14ac:dyDescent="0.35">
      <c r="A76" s="3" t="s">
        <v>55</v>
      </c>
      <c r="B76" s="4">
        <v>4</v>
      </c>
    </row>
    <row r="77" spans="1:2" x14ac:dyDescent="0.35">
      <c r="A77" s="5" t="s">
        <v>12</v>
      </c>
      <c r="B77" s="6">
        <v>1</v>
      </c>
    </row>
    <row r="78" spans="1:2" x14ac:dyDescent="0.35">
      <c r="A78" s="3" t="s">
        <v>21</v>
      </c>
      <c r="B78" s="4">
        <v>10</v>
      </c>
    </row>
    <row r="79" spans="1:2" x14ac:dyDescent="0.35">
      <c r="A79" s="5" t="s">
        <v>63</v>
      </c>
      <c r="B79" s="6">
        <v>2</v>
      </c>
    </row>
    <row r="80" spans="1:2" x14ac:dyDescent="0.35">
      <c r="A80" s="3" t="s">
        <v>74</v>
      </c>
      <c r="B80" s="4">
        <v>1</v>
      </c>
    </row>
    <row r="81" spans="1:3" x14ac:dyDescent="0.35">
      <c r="A81" s="5" t="s">
        <v>71</v>
      </c>
      <c r="B81" s="6">
        <v>10</v>
      </c>
    </row>
    <row r="82" spans="1:3" x14ac:dyDescent="0.35">
      <c r="A82" s="16" t="s">
        <v>72</v>
      </c>
      <c r="B82" s="17">
        <v>1</v>
      </c>
    </row>
    <row r="83" spans="1:3" x14ac:dyDescent="0.35">
      <c r="A83" s="1" t="s">
        <v>93</v>
      </c>
      <c r="B83" s="2">
        <f>SUM(B65,B72)</f>
        <v>86</v>
      </c>
      <c r="C83" s="18">
        <f>B65/B83</f>
        <v>0.61627906976744184</v>
      </c>
    </row>
    <row r="85" spans="1:3" x14ac:dyDescent="0.35">
      <c r="A85" s="1" t="s">
        <v>57</v>
      </c>
      <c r="B85" s="2">
        <f>SUM(B86:B99)</f>
        <v>412</v>
      </c>
    </row>
    <row r="86" spans="1:3" x14ac:dyDescent="0.35">
      <c r="A86" s="5" t="s">
        <v>8</v>
      </c>
      <c r="B86" s="6">
        <v>112</v>
      </c>
    </row>
    <row r="87" spans="1:3" x14ac:dyDescent="0.35">
      <c r="A87" s="3" t="s">
        <v>17</v>
      </c>
      <c r="B87" s="4">
        <v>83</v>
      </c>
    </row>
    <row r="88" spans="1:3" x14ac:dyDescent="0.35">
      <c r="A88" s="5" t="s">
        <v>18</v>
      </c>
      <c r="B88" s="6">
        <v>6</v>
      </c>
    </row>
    <row r="89" spans="1:3" x14ac:dyDescent="0.35">
      <c r="A89" s="3" t="s">
        <v>3</v>
      </c>
      <c r="B89" s="4">
        <v>5</v>
      </c>
    </row>
    <row r="90" spans="1:3" x14ac:dyDescent="0.35">
      <c r="A90" s="5" t="s">
        <v>75</v>
      </c>
      <c r="B90" s="6">
        <v>84</v>
      </c>
    </row>
    <row r="91" spans="1:3" x14ac:dyDescent="0.35">
      <c r="A91" s="3" t="s">
        <v>10</v>
      </c>
      <c r="B91" s="4">
        <v>14</v>
      </c>
    </row>
    <row r="92" spans="1:3" x14ac:dyDescent="0.35">
      <c r="A92" s="5" t="s">
        <v>76</v>
      </c>
      <c r="B92" s="6">
        <v>4</v>
      </c>
    </row>
    <row r="93" spans="1:3" x14ac:dyDescent="0.35">
      <c r="A93" s="3" t="s">
        <v>69</v>
      </c>
      <c r="B93" s="4">
        <v>4</v>
      </c>
    </row>
    <row r="94" spans="1:3" x14ac:dyDescent="0.35">
      <c r="A94" s="5" t="s">
        <v>25</v>
      </c>
      <c r="B94" s="6">
        <v>4</v>
      </c>
    </row>
    <row r="95" spans="1:3" x14ac:dyDescent="0.35">
      <c r="A95" s="3" t="s">
        <v>58</v>
      </c>
      <c r="B95" s="4">
        <v>2</v>
      </c>
    </row>
    <row r="96" spans="1:3" x14ac:dyDescent="0.35">
      <c r="A96" s="5" t="s">
        <v>16</v>
      </c>
      <c r="B96" s="6">
        <v>3</v>
      </c>
    </row>
    <row r="97" spans="1:2" x14ac:dyDescent="0.35">
      <c r="A97" s="3" t="s">
        <v>15</v>
      </c>
      <c r="B97" s="4">
        <v>22</v>
      </c>
    </row>
    <row r="98" spans="1:2" x14ac:dyDescent="0.35">
      <c r="A98" s="5" t="s">
        <v>11</v>
      </c>
      <c r="B98" s="6">
        <v>65</v>
      </c>
    </row>
    <row r="99" spans="1:2" x14ac:dyDescent="0.35">
      <c r="A99" s="3" t="s">
        <v>0</v>
      </c>
      <c r="B99" s="4">
        <v>4</v>
      </c>
    </row>
    <row r="100" spans="1:2" x14ac:dyDescent="0.35">
      <c r="A100" s="1" t="s">
        <v>43</v>
      </c>
      <c r="B100" s="2">
        <f>SUM(B101:B118)</f>
        <v>107</v>
      </c>
    </row>
    <row r="101" spans="1:2" x14ac:dyDescent="0.35">
      <c r="A101" s="3" t="s">
        <v>5</v>
      </c>
      <c r="B101" s="4">
        <v>3</v>
      </c>
    </row>
    <row r="102" spans="1:2" x14ac:dyDescent="0.35">
      <c r="A102" s="5" t="s">
        <v>23</v>
      </c>
      <c r="B102" s="6">
        <v>2</v>
      </c>
    </row>
    <row r="103" spans="1:2" x14ac:dyDescent="0.35">
      <c r="A103" s="3" t="s">
        <v>60</v>
      </c>
      <c r="B103" s="4">
        <v>4</v>
      </c>
    </row>
    <row r="104" spans="1:2" x14ac:dyDescent="0.35">
      <c r="A104" s="5" t="s">
        <v>77</v>
      </c>
      <c r="B104" s="6">
        <v>1</v>
      </c>
    </row>
    <row r="105" spans="1:2" x14ac:dyDescent="0.35">
      <c r="A105" s="3" t="s">
        <v>55</v>
      </c>
      <c r="B105" s="4">
        <v>9</v>
      </c>
    </row>
    <row r="106" spans="1:2" x14ac:dyDescent="0.35">
      <c r="A106" s="5" t="s">
        <v>27</v>
      </c>
      <c r="B106" s="6">
        <v>1</v>
      </c>
    </row>
    <row r="107" spans="1:2" x14ac:dyDescent="0.35">
      <c r="A107" s="3" t="s">
        <v>48</v>
      </c>
      <c r="B107" s="4">
        <v>2</v>
      </c>
    </row>
    <row r="108" spans="1:2" x14ac:dyDescent="0.35">
      <c r="A108" s="5" t="s">
        <v>12</v>
      </c>
      <c r="B108" s="6">
        <v>18</v>
      </c>
    </row>
    <row r="109" spans="1:2" x14ac:dyDescent="0.35">
      <c r="A109" s="3" t="s">
        <v>21</v>
      </c>
      <c r="B109" s="4">
        <v>28</v>
      </c>
    </row>
    <row r="110" spans="1:2" x14ac:dyDescent="0.35">
      <c r="A110" s="5" t="s">
        <v>7</v>
      </c>
      <c r="B110" s="6">
        <v>10</v>
      </c>
    </row>
    <row r="111" spans="1:2" x14ac:dyDescent="0.35">
      <c r="A111" s="3" t="s">
        <v>78</v>
      </c>
      <c r="B111" s="4">
        <v>1</v>
      </c>
    </row>
    <row r="112" spans="1:2" x14ac:dyDescent="0.35">
      <c r="A112" s="5" t="s">
        <v>63</v>
      </c>
      <c r="B112" s="6">
        <v>1</v>
      </c>
    </row>
    <row r="113" spans="1:3" x14ac:dyDescent="0.35">
      <c r="A113" s="3" t="s">
        <v>9</v>
      </c>
      <c r="B113" s="4">
        <v>2</v>
      </c>
    </row>
    <row r="114" spans="1:3" x14ac:dyDescent="0.35">
      <c r="A114" s="5" t="s">
        <v>64</v>
      </c>
      <c r="B114" s="6">
        <v>3</v>
      </c>
    </row>
    <row r="115" spans="1:3" x14ac:dyDescent="0.35">
      <c r="A115" s="3" t="s">
        <v>28</v>
      </c>
      <c r="B115" s="4">
        <v>1</v>
      </c>
    </row>
    <row r="116" spans="1:3" x14ac:dyDescent="0.35">
      <c r="A116" s="5" t="s">
        <v>79</v>
      </c>
      <c r="B116" s="6">
        <v>8</v>
      </c>
    </row>
    <row r="117" spans="1:3" x14ac:dyDescent="0.35">
      <c r="A117" s="3" t="s">
        <v>71</v>
      </c>
      <c r="B117" s="4">
        <v>11</v>
      </c>
    </row>
    <row r="118" spans="1:3" x14ac:dyDescent="0.35">
      <c r="A118" s="14" t="s">
        <v>72</v>
      </c>
      <c r="B118" s="15">
        <v>2</v>
      </c>
    </row>
    <row r="119" spans="1:3" x14ac:dyDescent="0.35">
      <c r="A119" s="1" t="s">
        <v>93</v>
      </c>
      <c r="B119" s="2">
        <f>SUM(B85,B100)</f>
        <v>519</v>
      </c>
      <c r="C119" s="18">
        <f>B85/B119</f>
        <v>0.79383429672447015</v>
      </c>
    </row>
    <row r="121" spans="1:3" x14ac:dyDescent="0.35">
      <c r="A121" s="1" t="s">
        <v>80</v>
      </c>
      <c r="B121" s="2">
        <f>SUM(B122:B133)</f>
        <v>149</v>
      </c>
    </row>
    <row r="122" spans="1:3" x14ac:dyDescent="0.35">
      <c r="A122" s="3" t="s">
        <v>8</v>
      </c>
      <c r="B122" s="4">
        <v>43</v>
      </c>
    </row>
    <row r="123" spans="1:3" x14ac:dyDescent="0.35">
      <c r="A123" s="5" t="s">
        <v>17</v>
      </c>
      <c r="B123" s="6">
        <v>25</v>
      </c>
    </row>
    <row r="124" spans="1:3" x14ac:dyDescent="0.35">
      <c r="A124" s="3" t="s">
        <v>18</v>
      </c>
      <c r="B124" s="4">
        <v>3</v>
      </c>
    </row>
    <row r="125" spans="1:3" x14ac:dyDescent="0.35">
      <c r="A125" s="5" t="s">
        <v>3</v>
      </c>
      <c r="B125" s="6">
        <v>11</v>
      </c>
    </row>
    <row r="126" spans="1:3" x14ac:dyDescent="0.35">
      <c r="A126" s="3" t="s">
        <v>75</v>
      </c>
      <c r="B126" s="4">
        <v>38</v>
      </c>
    </row>
    <row r="127" spans="1:3" x14ac:dyDescent="0.35">
      <c r="A127" s="5" t="s">
        <v>10</v>
      </c>
      <c r="B127" s="6">
        <v>2</v>
      </c>
    </row>
    <row r="128" spans="1:3" x14ac:dyDescent="0.35">
      <c r="A128" s="3" t="s">
        <v>76</v>
      </c>
      <c r="B128" s="4">
        <v>1</v>
      </c>
    </row>
    <row r="129" spans="1:2" x14ac:dyDescent="0.35">
      <c r="A129" s="5" t="s">
        <v>25</v>
      </c>
      <c r="B129" s="6">
        <v>1</v>
      </c>
    </row>
    <row r="130" spans="1:2" x14ac:dyDescent="0.35">
      <c r="A130" s="3" t="s">
        <v>58</v>
      </c>
      <c r="B130" s="4">
        <v>1</v>
      </c>
    </row>
    <row r="131" spans="1:2" x14ac:dyDescent="0.35">
      <c r="A131" s="5" t="s">
        <v>15</v>
      </c>
      <c r="B131" s="6">
        <v>6</v>
      </c>
    </row>
    <row r="132" spans="1:2" x14ac:dyDescent="0.35">
      <c r="A132" s="3" t="s">
        <v>11</v>
      </c>
      <c r="B132" s="4">
        <v>17</v>
      </c>
    </row>
    <row r="133" spans="1:2" x14ac:dyDescent="0.35">
      <c r="A133" s="5" t="s">
        <v>0</v>
      </c>
      <c r="B133" s="6">
        <v>1</v>
      </c>
    </row>
    <row r="134" spans="1:2" x14ac:dyDescent="0.35">
      <c r="A134" s="1" t="s">
        <v>45</v>
      </c>
      <c r="B134" s="2">
        <f>SUM(B135:B145)</f>
        <v>36</v>
      </c>
    </row>
    <row r="135" spans="1:2" x14ac:dyDescent="0.35">
      <c r="A135" s="5" t="s">
        <v>5</v>
      </c>
      <c r="B135" s="6">
        <v>3</v>
      </c>
    </row>
    <row r="136" spans="1:2" x14ac:dyDescent="0.35">
      <c r="A136" s="3" t="s">
        <v>23</v>
      </c>
      <c r="B136" s="4">
        <v>1</v>
      </c>
    </row>
    <row r="137" spans="1:2" x14ac:dyDescent="0.35">
      <c r="A137" s="5" t="s">
        <v>55</v>
      </c>
      <c r="B137" s="6">
        <v>1</v>
      </c>
    </row>
    <row r="138" spans="1:2" x14ac:dyDescent="0.35">
      <c r="A138" s="3" t="s">
        <v>62</v>
      </c>
      <c r="B138" s="4">
        <v>1</v>
      </c>
    </row>
    <row r="139" spans="1:2" x14ac:dyDescent="0.35">
      <c r="A139" s="5" t="s">
        <v>21</v>
      </c>
      <c r="B139" s="6">
        <v>7</v>
      </c>
    </row>
    <row r="140" spans="1:2" x14ac:dyDescent="0.35">
      <c r="A140" s="3" t="s">
        <v>7</v>
      </c>
      <c r="B140" s="4">
        <v>4</v>
      </c>
    </row>
    <row r="141" spans="1:2" x14ac:dyDescent="0.35">
      <c r="A141" s="5" t="s">
        <v>63</v>
      </c>
      <c r="B141" s="6">
        <v>2</v>
      </c>
    </row>
    <row r="142" spans="1:2" x14ac:dyDescent="0.35">
      <c r="A142" s="3" t="s">
        <v>9</v>
      </c>
      <c r="B142" s="4">
        <v>1</v>
      </c>
    </row>
    <row r="143" spans="1:2" x14ac:dyDescent="0.35">
      <c r="A143" s="5" t="s">
        <v>20</v>
      </c>
      <c r="B143" s="6">
        <v>1</v>
      </c>
    </row>
    <row r="144" spans="1:2" x14ac:dyDescent="0.35">
      <c r="A144" s="3" t="s">
        <v>79</v>
      </c>
      <c r="B144" s="4">
        <v>14</v>
      </c>
    </row>
    <row r="145" spans="1:3" x14ac:dyDescent="0.35">
      <c r="A145" s="14" t="s">
        <v>71</v>
      </c>
      <c r="B145" s="15">
        <v>1</v>
      </c>
    </row>
    <row r="146" spans="1:3" x14ac:dyDescent="0.35">
      <c r="A146" s="1" t="s">
        <v>93</v>
      </c>
      <c r="B146" s="2">
        <f>SUM(B121,B134)</f>
        <v>185</v>
      </c>
      <c r="C146" s="18">
        <f>B121/B146</f>
        <v>0.80540540540540539</v>
      </c>
    </row>
    <row r="148" spans="1:3" x14ac:dyDescent="0.35">
      <c r="A148" s="1" t="s">
        <v>49</v>
      </c>
      <c r="B148" s="2">
        <f>SUM(B149:B163)</f>
        <v>602</v>
      </c>
    </row>
    <row r="149" spans="1:3" x14ac:dyDescent="0.35">
      <c r="A149" s="3" t="s">
        <v>8</v>
      </c>
      <c r="B149" s="4">
        <v>44</v>
      </c>
    </row>
    <row r="150" spans="1:3" x14ac:dyDescent="0.35">
      <c r="A150" s="5" t="s">
        <v>17</v>
      </c>
      <c r="B150" s="6">
        <v>104</v>
      </c>
    </row>
    <row r="151" spans="1:3" x14ac:dyDescent="0.35">
      <c r="A151" s="3" t="s">
        <v>18</v>
      </c>
      <c r="B151" s="4">
        <v>5</v>
      </c>
    </row>
    <row r="152" spans="1:3" x14ac:dyDescent="0.35">
      <c r="A152" s="5" t="s">
        <v>3</v>
      </c>
      <c r="B152" s="6">
        <v>75</v>
      </c>
    </row>
    <row r="153" spans="1:3" x14ac:dyDescent="0.35">
      <c r="A153" s="3" t="s">
        <v>75</v>
      </c>
      <c r="B153" s="4">
        <v>94</v>
      </c>
    </row>
    <row r="154" spans="1:3" x14ac:dyDescent="0.35">
      <c r="A154" s="5" t="s">
        <v>10</v>
      </c>
      <c r="B154" s="6">
        <v>2</v>
      </c>
    </row>
    <row r="155" spans="1:3" x14ac:dyDescent="0.35">
      <c r="A155" s="3" t="s">
        <v>76</v>
      </c>
      <c r="B155" s="4">
        <v>1</v>
      </c>
    </row>
    <row r="156" spans="1:3" x14ac:dyDescent="0.35">
      <c r="A156" s="5" t="s">
        <v>69</v>
      </c>
      <c r="B156" s="6">
        <v>1</v>
      </c>
    </row>
    <row r="157" spans="1:3" x14ac:dyDescent="0.35">
      <c r="A157" s="3" t="s">
        <v>2</v>
      </c>
      <c r="B157" s="4">
        <v>95</v>
      </c>
    </row>
    <row r="158" spans="1:3" x14ac:dyDescent="0.35">
      <c r="A158" s="5" t="s">
        <v>67</v>
      </c>
      <c r="B158" s="6">
        <v>77</v>
      </c>
    </row>
    <row r="159" spans="1:3" x14ac:dyDescent="0.35">
      <c r="A159" s="3" t="s">
        <v>25</v>
      </c>
      <c r="B159" s="4">
        <v>5</v>
      </c>
    </row>
    <row r="160" spans="1:3" x14ac:dyDescent="0.35">
      <c r="A160" s="5" t="s">
        <v>1</v>
      </c>
      <c r="B160" s="6">
        <v>66</v>
      </c>
    </row>
    <row r="161" spans="1:2" x14ac:dyDescent="0.35">
      <c r="A161" s="3" t="s">
        <v>15</v>
      </c>
      <c r="B161" s="4">
        <v>18</v>
      </c>
    </row>
    <row r="162" spans="1:2" x14ac:dyDescent="0.35">
      <c r="A162" s="5" t="s">
        <v>11</v>
      </c>
      <c r="B162" s="6">
        <v>12</v>
      </c>
    </row>
    <row r="163" spans="1:2" x14ac:dyDescent="0.35">
      <c r="A163" s="3" t="s">
        <v>0</v>
      </c>
      <c r="B163" s="4">
        <v>3</v>
      </c>
    </row>
    <row r="164" spans="1:2" x14ac:dyDescent="0.35">
      <c r="A164" s="1" t="s">
        <v>30</v>
      </c>
      <c r="B164" s="2">
        <f>SUM(B165:B179)</f>
        <v>176</v>
      </c>
    </row>
    <row r="165" spans="1:2" x14ac:dyDescent="0.35">
      <c r="A165" s="5" t="s">
        <v>5</v>
      </c>
      <c r="B165" s="6">
        <v>6</v>
      </c>
    </row>
    <row r="166" spans="1:2" x14ac:dyDescent="0.35">
      <c r="A166" s="3" t="s">
        <v>60</v>
      </c>
      <c r="B166" s="4">
        <v>2</v>
      </c>
    </row>
    <row r="167" spans="1:2" x14ac:dyDescent="0.35">
      <c r="A167" s="5" t="s">
        <v>81</v>
      </c>
      <c r="B167" s="6">
        <v>1</v>
      </c>
    </row>
    <row r="168" spans="1:2" x14ac:dyDescent="0.35">
      <c r="A168" s="3" t="s">
        <v>50</v>
      </c>
      <c r="B168" s="4">
        <v>9</v>
      </c>
    </row>
    <row r="169" spans="1:2" x14ac:dyDescent="0.35">
      <c r="A169" s="5" t="s">
        <v>51</v>
      </c>
      <c r="B169" s="6">
        <v>14</v>
      </c>
    </row>
    <row r="170" spans="1:2" x14ac:dyDescent="0.35">
      <c r="A170" s="3" t="s">
        <v>82</v>
      </c>
      <c r="B170" s="4">
        <v>13</v>
      </c>
    </row>
    <row r="171" spans="1:2" x14ac:dyDescent="0.35">
      <c r="A171" s="5" t="s">
        <v>19</v>
      </c>
      <c r="B171" s="6">
        <v>68</v>
      </c>
    </row>
    <row r="172" spans="1:2" x14ac:dyDescent="0.35">
      <c r="A172" s="3" t="s">
        <v>21</v>
      </c>
      <c r="B172" s="4">
        <v>3</v>
      </c>
    </row>
    <row r="173" spans="1:2" x14ac:dyDescent="0.35">
      <c r="A173" s="5" t="s">
        <v>7</v>
      </c>
      <c r="B173" s="6">
        <v>16</v>
      </c>
    </row>
    <row r="174" spans="1:2" x14ac:dyDescent="0.35">
      <c r="A174" s="3" t="s">
        <v>63</v>
      </c>
      <c r="B174" s="4">
        <v>3</v>
      </c>
    </row>
    <row r="175" spans="1:2" x14ac:dyDescent="0.35">
      <c r="A175" s="5" t="s">
        <v>9</v>
      </c>
      <c r="B175" s="6">
        <v>10</v>
      </c>
    </row>
    <row r="176" spans="1:2" x14ac:dyDescent="0.35">
      <c r="A176" s="3" t="s">
        <v>6</v>
      </c>
      <c r="B176" s="4">
        <v>1</v>
      </c>
    </row>
    <row r="177" spans="1:3" x14ac:dyDescent="0.35">
      <c r="A177" s="5" t="s">
        <v>28</v>
      </c>
      <c r="B177" s="6">
        <v>5</v>
      </c>
    </row>
    <row r="178" spans="1:3" x14ac:dyDescent="0.35">
      <c r="A178" s="3" t="s">
        <v>79</v>
      </c>
      <c r="B178" s="4">
        <v>24</v>
      </c>
    </row>
    <row r="179" spans="1:3" x14ac:dyDescent="0.35">
      <c r="A179" s="14" t="s">
        <v>72</v>
      </c>
      <c r="B179" s="15">
        <v>1</v>
      </c>
    </row>
    <row r="180" spans="1:3" x14ac:dyDescent="0.35">
      <c r="A180" s="1" t="s">
        <v>93</v>
      </c>
      <c r="B180" s="2">
        <f>B148+B164</f>
        <v>778</v>
      </c>
      <c r="C180" s="18">
        <f>B148/B180</f>
        <v>0.77377892030848328</v>
      </c>
    </row>
    <row r="182" spans="1:3" x14ac:dyDescent="0.35">
      <c r="A182" s="1" t="s">
        <v>52</v>
      </c>
      <c r="B182" s="2">
        <f>SUM(B183:B192)</f>
        <v>202</v>
      </c>
    </row>
    <row r="183" spans="1:3" x14ac:dyDescent="0.35">
      <c r="A183" s="3" t="s">
        <v>8</v>
      </c>
      <c r="B183" s="4">
        <v>13</v>
      </c>
    </row>
    <row r="184" spans="1:3" x14ac:dyDescent="0.35">
      <c r="A184" s="5" t="s">
        <v>17</v>
      </c>
      <c r="B184" s="6">
        <v>34</v>
      </c>
    </row>
    <row r="185" spans="1:3" x14ac:dyDescent="0.35">
      <c r="A185" s="3" t="s">
        <v>18</v>
      </c>
      <c r="B185" s="4">
        <v>4</v>
      </c>
    </row>
    <row r="186" spans="1:3" x14ac:dyDescent="0.35">
      <c r="A186" s="5" t="s">
        <v>3</v>
      </c>
      <c r="B186" s="6">
        <v>22</v>
      </c>
    </row>
    <row r="187" spans="1:3" x14ac:dyDescent="0.35">
      <c r="A187" s="3" t="s">
        <v>75</v>
      </c>
      <c r="B187" s="4">
        <v>27</v>
      </c>
    </row>
    <row r="188" spans="1:3" x14ac:dyDescent="0.35">
      <c r="A188" s="5" t="s">
        <v>2</v>
      </c>
      <c r="B188" s="6">
        <v>28</v>
      </c>
    </row>
    <row r="189" spans="1:3" x14ac:dyDescent="0.35">
      <c r="A189" s="3" t="s">
        <v>67</v>
      </c>
      <c r="B189" s="4">
        <v>56</v>
      </c>
    </row>
    <row r="190" spans="1:3" x14ac:dyDescent="0.35">
      <c r="A190" s="5" t="s">
        <v>25</v>
      </c>
      <c r="B190" s="6">
        <v>2</v>
      </c>
    </row>
    <row r="191" spans="1:3" x14ac:dyDescent="0.35">
      <c r="A191" s="3" t="s">
        <v>1</v>
      </c>
      <c r="B191" s="4">
        <v>15</v>
      </c>
    </row>
    <row r="192" spans="1:3" x14ac:dyDescent="0.35">
      <c r="A192" s="5" t="s">
        <v>15</v>
      </c>
      <c r="B192" s="6">
        <v>1</v>
      </c>
    </row>
    <row r="193" spans="1:3" x14ac:dyDescent="0.35">
      <c r="A193" s="1" t="s">
        <v>36</v>
      </c>
      <c r="B193" s="2">
        <f>SUM(B194:B205)</f>
        <v>43</v>
      </c>
    </row>
    <row r="194" spans="1:3" x14ac:dyDescent="0.35">
      <c r="A194" s="3" t="s">
        <v>5</v>
      </c>
      <c r="B194" s="4">
        <v>4</v>
      </c>
    </row>
    <row r="195" spans="1:3" x14ac:dyDescent="0.35">
      <c r="A195" s="5" t="s">
        <v>60</v>
      </c>
      <c r="B195" s="6">
        <v>1</v>
      </c>
    </row>
    <row r="196" spans="1:3" x14ac:dyDescent="0.35">
      <c r="A196" s="3" t="s">
        <v>50</v>
      </c>
      <c r="B196" s="4">
        <v>3</v>
      </c>
    </row>
    <row r="197" spans="1:3" x14ac:dyDescent="0.35">
      <c r="A197" s="5" t="s">
        <v>83</v>
      </c>
      <c r="B197" s="6">
        <v>1</v>
      </c>
    </row>
    <row r="198" spans="1:3" x14ac:dyDescent="0.35">
      <c r="A198" s="3" t="s">
        <v>51</v>
      </c>
      <c r="B198" s="4">
        <v>5</v>
      </c>
    </row>
    <row r="199" spans="1:3" x14ac:dyDescent="0.35">
      <c r="A199" s="5" t="s">
        <v>82</v>
      </c>
      <c r="B199" s="6">
        <v>4</v>
      </c>
    </row>
    <row r="200" spans="1:3" x14ac:dyDescent="0.35">
      <c r="A200" s="3" t="s">
        <v>19</v>
      </c>
      <c r="B200" s="4">
        <v>13</v>
      </c>
    </row>
    <row r="201" spans="1:3" x14ac:dyDescent="0.35">
      <c r="A201" s="5" t="s">
        <v>7</v>
      </c>
      <c r="B201" s="6">
        <v>1</v>
      </c>
    </row>
    <row r="202" spans="1:3" x14ac:dyDescent="0.35">
      <c r="A202" s="3" t="s">
        <v>9</v>
      </c>
      <c r="B202" s="4">
        <v>2</v>
      </c>
    </row>
    <row r="203" spans="1:3" x14ac:dyDescent="0.35">
      <c r="A203" s="5" t="s">
        <v>6</v>
      </c>
      <c r="B203" s="6">
        <v>1</v>
      </c>
    </row>
    <row r="204" spans="1:3" x14ac:dyDescent="0.35">
      <c r="A204" s="3" t="s">
        <v>28</v>
      </c>
      <c r="B204" s="4">
        <v>2</v>
      </c>
    </row>
    <row r="205" spans="1:3" x14ac:dyDescent="0.35">
      <c r="A205" s="5" t="s">
        <v>79</v>
      </c>
      <c r="B205" s="6">
        <v>6</v>
      </c>
    </row>
    <row r="206" spans="1:3" x14ac:dyDescent="0.35">
      <c r="A206" s="1" t="s">
        <v>93</v>
      </c>
      <c r="B206" s="2">
        <f>B182+B193</f>
        <v>245</v>
      </c>
      <c r="C206" s="18">
        <f>B182/B206</f>
        <v>0.82448979591836735</v>
      </c>
    </row>
    <row r="208" spans="1:3" x14ac:dyDescent="0.35">
      <c r="A208" s="1" t="s">
        <v>84</v>
      </c>
      <c r="B208" s="2">
        <f>SUM(B209:B221)</f>
        <v>1010</v>
      </c>
    </row>
    <row r="209" spans="1:2" x14ac:dyDescent="0.35">
      <c r="A209" s="3" t="s">
        <v>8</v>
      </c>
      <c r="B209" s="4">
        <v>27</v>
      </c>
    </row>
    <row r="210" spans="1:2" x14ac:dyDescent="0.35">
      <c r="A210" s="5" t="s">
        <v>17</v>
      </c>
      <c r="B210" s="6">
        <v>141</v>
      </c>
    </row>
    <row r="211" spans="1:2" x14ac:dyDescent="0.35">
      <c r="A211" s="3" t="s">
        <v>14</v>
      </c>
      <c r="B211" s="4">
        <v>133</v>
      </c>
    </row>
    <row r="212" spans="1:2" x14ac:dyDescent="0.35">
      <c r="A212" s="5" t="s">
        <v>18</v>
      </c>
      <c r="B212" s="6">
        <v>16</v>
      </c>
    </row>
    <row r="213" spans="1:2" x14ac:dyDescent="0.35">
      <c r="A213" s="3" t="s">
        <v>3</v>
      </c>
      <c r="B213" s="4">
        <v>107</v>
      </c>
    </row>
    <row r="214" spans="1:2" x14ac:dyDescent="0.35">
      <c r="A214" s="5" t="s">
        <v>75</v>
      </c>
      <c r="B214" s="6">
        <v>114</v>
      </c>
    </row>
    <row r="215" spans="1:2" x14ac:dyDescent="0.35">
      <c r="A215" s="3" t="s">
        <v>2</v>
      </c>
      <c r="B215" s="4">
        <v>118</v>
      </c>
    </row>
    <row r="216" spans="1:2" x14ac:dyDescent="0.35">
      <c r="A216" s="5" t="s">
        <v>67</v>
      </c>
      <c r="B216" s="6">
        <v>153</v>
      </c>
    </row>
    <row r="217" spans="1:2" x14ac:dyDescent="0.35">
      <c r="A217" s="3" t="s">
        <v>25</v>
      </c>
      <c r="B217" s="4">
        <v>3</v>
      </c>
    </row>
    <row r="218" spans="1:2" x14ac:dyDescent="0.35">
      <c r="A218" s="5" t="s">
        <v>1</v>
      </c>
      <c r="B218" s="6">
        <v>55</v>
      </c>
    </row>
    <row r="219" spans="1:2" x14ac:dyDescent="0.35">
      <c r="A219" s="3" t="s">
        <v>13</v>
      </c>
      <c r="B219" s="4">
        <v>132</v>
      </c>
    </row>
    <row r="220" spans="1:2" x14ac:dyDescent="0.35">
      <c r="A220" s="5" t="s">
        <v>15</v>
      </c>
      <c r="B220" s="6">
        <v>10</v>
      </c>
    </row>
    <row r="221" spans="1:2" x14ac:dyDescent="0.35">
      <c r="A221" s="3" t="s">
        <v>11</v>
      </c>
      <c r="B221" s="4">
        <v>1</v>
      </c>
    </row>
    <row r="222" spans="1:2" x14ac:dyDescent="0.35">
      <c r="A222" s="1" t="s">
        <v>47</v>
      </c>
      <c r="B222" s="2">
        <f>SUM(B223:B235)</f>
        <v>164</v>
      </c>
    </row>
    <row r="223" spans="1:2" x14ac:dyDescent="0.35">
      <c r="A223" s="3" t="s">
        <v>5</v>
      </c>
      <c r="B223" s="4">
        <v>11</v>
      </c>
    </row>
    <row r="224" spans="1:2" x14ac:dyDescent="0.35">
      <c r="A224" s="5" t="s">
        <v>60</v>
      </c>
      <c r="B224" s="6">
        <v>3</v>
      </c>
    </row>
    <row r="225" spans="1:3" x14ac:dyDescent="0.35">
      <c r="A225" s="3" t="s">
        <v>85</v>
      </c>
      <c r="B225" s="4">
        <v>1</v>
      </c>
    </row>
    <row r="226" spans="1:3" x14ac:dyDescent="0.35">
      <c r="A226" s="5" t="s">
        <v>86</v>
      </c>
      <c r="B226" s="6">
        <v>2</v>
      </c>
    </row>
    <row r="227" spans="1:3" x14ac:dyDescent="0.35">
      <c r="A227" s="3" t="s">
        <v>50</v>
      </c>
      <c r="B227" s="4">
        <v>5</v>
      </c>
    </row>
    <row r="228" spans="1:3" x14ac:dyDescent="0.35">
      <c r="A228" s="5" t="s">
        <v>51</v>
      </c>
      <c r="B228" s="6">
        <v>14</v>
      </c>
    </row>
    <row r="229" spans="1:3" x14ac:dyDescent="0.35">
      <c r="A229" s="3" t="s">
        <v>82</v>
      </c>
      <c r="B229" s="4">
        <v>21</v>
      </c>
    </row>
    <row r="230" spans="1:3" x14ac:dyDescent="0.35">
      <c r="A230" s="5" t="s">
        <v>19</v>
      </c>
      <c r="B230" s="6">
        <v>58</v>
      </c>
    </row>
    <row r="231" spans="1:3" x14ac:dyDescent="0.35">
      <c r="A231" s="3" t="s">
        <v>7</v>
      </c>
      <c r="B231" s="4">
        <v>15</v>
      </c>
    </row>
    <row r="232" spans="1:3" x14ac:dyDescent="0.35">
      <c r="A232" s="5" t="s">
        <v>63</v>
      </c>
      <c r="B232" s="6">
        <v>2</v>
      </c>
    </row>
    <row r="233" spans="1:3" x14ac:dyDescent="0.35">
      <c r="A233" s="3" t="s">
        <v>9</v>
      </c>
      <c r="B233" s="4">
        <v>11</v>
      </c>
    </row>
    <row r="234" spans="1:3" x14ac:dyDescent="0.35">
      <c r="A234" s="5" t="s">
        <v>28</v>
      </c>
      <c r="B234" s="6">
        <v>2</v>
      </c>
    </row>
    <row r="235" spans="1:3" x14ac:dyDescent="0.35">
      <c r="A235" s="3" t="s">
        <v>79</v>
      </c>
      <c r="B235" s="4">
        <v>19</v>
      </c>
    </row>
    <row r="236" spans="1:3" x14ac:dyDescent="0.35">
      <c r="A236" s="1" t="s">
        <v>93</v>
      </c>
      <c r="B236" s="2">
        <f>B208+B222</f>
        <v>1174</v>
      </c>
      <c r="C236" s="18">
        <f>B208/B236</f>
        <v>0.86030664395229983</v>
      </c>
    </row>
    <row r="238" spans="1:3" x14ac:dyDescent="0.35">
      <c r="A238" s="1" t="s">
        <v>96</v>
      </c>
      <c r="B238" s="2">
        <f>B10+B27+B41+B63+B83+B119+B146+B180+B206+B236</f>
        <v>3620</v>
      </c>
    </row>
    <row r="239" spans="1:3" x14ac:dyDescent="0.35">
      <c r="A239" s="1" t="s">
        <v>98</v>
      </c>
      <c r="B239" s="2">
        <f>B3+B12+B29+B43+B65+B85+B121+B148+B182+B208</f>
        <v>2904</v>
      </c>
      <c r="C239" s="18">
        <f>B239/B238</f>
        <v>0.80220994475138119</v>
      </c>
    </row>
  </sheetData>
  <sheetProtection algorithmName="SHA-512" hashValue="PS9OEZ1gpSdHym2zZMocAlNSrqhyUBLBNmpc58KbtlumAKNxdeE+lvj0avIEeDifxkXl20OoOBrsIIa8ssEyyw==" saltValue="SjnQ+ZSkJrj7iNNchr5xy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85007-5036-4C76-AB23-D4372AD0A555}">
  <dimension ref="A1:C119"/>
  <sheetViews>
    <sheetView workbookViewId="0"/>
  </sheetViews>
  <sheetFormatPr defaultRowHeight="14.5" x14ac:dyDescent="0.35"/>
  <cols>
    <col min="1" max="1" width="51.7265625" bestFit="1" customWidth="1"/>
    <col min="2" max="2" width="26.81640625" bestFit="1" customWidth="1"/>
  </cols>
  <sheetData>
    <row r="1" spans="1:3" x14ac:dyDescent="0.35">
      <c r="A1" t="s">
        <v>88</v>
      </c>
    </row>
    <row r="2" spans="1:3" x14ac:dyDescent="0.35">
      <c r="C2" t="s">
        <v>94</v>
      </c>
    </row>
    <row r="3" spans="1:3" x14ac:dyDescent="0.35">
      <c r="A3" s="1" t="s">
        <v>31</v>
      </c>
      <c r="B3" s="2">
        <f>SUM(B4:B7)</f>
        <v>7</v>
      </c>
    </row>
    <row r="4" spans="1:3" x14ac:dyDescent="0.35">
      <c r="A4" s="3" t="s">
        <v>5</v>
      </c>
      <c r="B4" s="4">
        <v>1</v>
      </c>
    </row>
    <row r="5" spans="1:3" x14ac:dyDescent="0.35">
      <c r="A5" s="5" t="s">
        <v>24</v>
      </c>
      <c r="B5" s="6">
        <v>3</v>
      </c>
    </row>
    <row r="6" spans="1:3" x14ac:dyDescent="0.35">
      <c r="A6" s="3" t="s">
        <v>22</v>
      </c>
      <c r="B6" s="4">
        <v>1</v>
      </c>
    </row>
    <row r="7" spans="1:3" x14ac:dyDescent="0.35">
      <c r="A7" s="5" t="s">
        <v>26</v>
      </c>
      <c r="B7" s="6">
        <v>2</v>
      </c>
    </row>
    <row r="8" spans="1:3" x14ac:dyDescent="0.35">
      <c r="A8" s="1" t="s">
        <v>93</v>
      </c>
      <c r="B8" s="2">
        <f>B3</f>
        <v>7</v>
      </c>
      <c r="C8" s="18">
        <v>0</v>
      </c>
    </row>
    <row r="10" spans="1:3" x14ac:dyDescent="0.35">
      <c r="A10" s="1" t="s">
        <v>34</v>
      </c>
      <c r="B10" s="2">
        <f>SUM(B11)</f>
        <v>26</v>
      </c>
    </row>
    <row r="11" spans="1:3" x14ac:dyDescent="0.35">
      <c r="A11" s="5" t="s">
        <v>4</v>
      </c>
      <c r="B11" s="6">
        <v>26</v>
      </c>
    </row>
    <row r="12" spans="1:3" x14ac:dyDescent="0.35">
      <c r="A12" s="1" t="s">
        <v>32</v>
      </c>
      <c r="B12" s="2">
        <f>SUM(B13:B18)</f>
        <v>13</v>
      </c>
    </row>
    <row r="13" spans="1:3" x14ac:dyDescent="0.35">
      <c r="A13" s="3" t="s">
        <v>5</v>
      </c>
      <c r="B13" s="4">
        <v>2</v>
      </c>
    </row>
    <row r="14" spans="1:3" x14ac:dyDescent="0.35">
      <c r="A14" s="5" t="s">
        <v>23</v>
      </c>
      <c r="B14" s="6">
        <v>1</v>
      </c>
    </row>
    <row r="15" spans="1:3" x14ac:dyDescent="0.35">
      <c r="A15" s="3" t="s">
        <v>27</v>
      </c>
      <c r="B15" s="4">
        <v>1</v>
      </c>
    </row>
    <row r="16" spans="1:3" x14ac:dyDescent="0.35">
      <c r="A16" s="5" t="s">
        <v>21</v>
      </c>
      <c r="B16" s="6">
        <v>1</v>
      </c>
    </row>
    <row r="17" spans="1:3" x14ac:dyDescent="0.35">
      <c r="A17" s="3" t="s">
        <v>16</v>
      </c>
      <c r="B17" s="4">
        <v>1</v>
      </c>
    </row>
    <row r="18" spans="1:3" x14ac:dyDescent="0.35">
      <c r="A18" s="5" t="s">
        <v>0</v>
      </c>
      <c r="B18" s="6">
        <v>7</v>
      </c>
    </row>
    <row r="19" spans="1:3" x14ac:dyDescent="0.35">
      <c r="A19" s="1" t="s">
        <v>93</v>
      </c>
      <c r="B19" s="2">
        <f>B10+B12</f>
        <v>39</v>
      </c>
      <c r="C19" s="18">
        <f>B10/B19</f>
        <v>0.66666666666666663</v>
      </c>
    </row>
    <row r="21" spans="1:3" x14ac:dyDescent="0.35">
      <c r="A21" s="1" t="s">
        <v>33</v>
      </c>
      <c r="B21" s="2">
        <f>SUM(B22)</f>
        <v>4</v>
      </c>
    </row>
    <row r="22" spans="1:3" x14ac:dyDescent="0.35">
      <c r="A22" s="5" t="s">
        <v>4</v>
      </c>
      <c r="B22" s="6">
        <v>4</v>
      </c>
    </row>
    <row r="23" spans="1:3" x14ac:dyDescent="0.35">
      <c r="A23" s="1" t="s">
        <v>37</v>
      </c>
      <c r="B23" s="2">
        <f>SUM(B24)</f>
        <v>2</v>
      </c>
    </row>
    <row r="24" spans="1:3" x14ac:dyDescent="0.35">
      <c r="A24" s="3" t="s">
        <v>23</v>
      </c>
      <c r="B24" s="4">
        <v>2</v>
      </c>
    </row>
    <row r="25" spans="1:3" x14ac:dyDescent="0.35">
      <c r="A25" s="1" t="s">
        <v>93</v>
      </c>
      <c r="B25" s="2">
        <f>B21+B23</f>
        <v>6</v>
      </c>
      <c r="C25" s="18">
        <f>B21/B25</f>
        <v>0.66666666666666663</v>
      </c>
    </row>
    <row r="26" spans="1:3" x14ac:dyDescent="0.35">
      <c r="A26" s="3"/>
      <c r="B26" s="4"/>
    </row>
    <row r="27" spans="1:3" x14ac:dyDescent="0.35">
      <c r="A27" s="1" t="s">
        <v>38</v>
      </c>
      <c r="B27" s="2">
        <f>SUM(B28:B29)</f>
        <v>49</v>
      </c>
    </row>
    <row r="28" spans="1:3" x14ac:dyDescent="0.35">
      <c r="A28" s="5" t="s">
        <v>4</v>
      </c>
      <c r="B28" s="6">
        <v>48</v>
      </c>
    </row>
    <row r="29" spans="1:3" x14ac:dyDescent="0.35">
      <c r="A29" s="3" t="s">
        <v>12</v>
      </c>
      <c r="B29" s="4">
        <v>1</v>
      </c>
    </row>
    <row r="30" spans="1:3" x14ac:dyDescent="0.35">
      <c r="A30" s="1" t="s">
        <v>39</v>
      </c>
      <c r="B30" s="2">
        <f>SUM(B31:B36)</f>
        <v>25</v>
      </c>
    </row>
    <row r="31" spans="1:3" x14ac:dyDescent="0.35">
      <c r="A31" s="3" t="s">
        <v>23</v>
      </c>
      <c r="B31" s="4">
        <v>2</v>
      </c>
    </row>
    <row r="32" spans="1:3" x14ac:dyDescent="0.35">
      <c r="A32" s="5" t="s">
        <v>10</v>
      </c>
      <c r="B32" s="6">
        <v>1</v>
      </c>
    </row>
    <row r="33" spans="1:3" x14ac:dyDescent="0.35">
      <c r="A33" s="3" t="s">
        <v>27</v>
      </c>
      <c r="B33" s="4">
        <v>2</v>
      </c>
    </row>
    <row r="34" spans="1:3" x14ac:dyDescent="0.35">
      <c r="A34" s="5" t="s">
        <v>16</v>
      </c>
      <c r="B34" s="6">
        <v>8</v>
      </c>
    </row>
    <row r="35" spans="1:3" x14ac:dyDescent="0.35">
      <c r="A35" s="3" t="s">
        <v>11</v>
      </c>
      <c r="B35" s="4">
        <v>2</v>
      </c>
    </row>
    <row r="36" spans="1:3" x14ac:dyDescent="0.35">
      <c r="A36" s="5" t="s">
        <v>0</v>
      </c>
      <c r="B36" s="6">
        <v>10</v>
      </c>
    </row>
    <row r="37" spans="1:3" x14ac:dyDescent="0.35">
      <c r="A37" s="1" t="s">
        <v>93</v>
      </c>
      <c r="B37" s="2">
        <f>B27+B30</f>
        <v>74</v>
      </c>
      <c r="C37" s="18">
        <f>B27/B37</f>
        <v>0.66216216216216217</v>
      </c>
    </row>
    <row r="39" spans="1:3" x14ac:dyDescent="0.35">
      <c r="A39" s="1" t="s">
        <v>40</v>
      </c>
      <c r="B39" s="2">
        <f>SUM(B40:B41)</f>
        <v>6</v>
      </c>
    </row>
    <row r="40" spans="1:3" x14ac:dyDescent="0.35">
      <c r="A40" s="3" t="s">
        <v>4</v>
      </c>
      <c r="B40" s="4">
        <v>3</v>
      </c>
    </row>
    <row r="41" spans="1:3" x14ac:dyDescent="0.35">
      <c r="A41" s="5" t="s">
        <v>12</v>
      </c>
      <c r="B41" s="6">
        <v>3</v>
      </c>
    </row>
    <row r="42" spans="1:3" x14ac:dyDescent="0.35">
      <c r="A42" s="1" t="s">
        <v>41</v>
      </c>
      <c r="B42" s="2">
        <f>SUM(B43)</f>
        <v>2</v>
      </c>
    </row>
    <row r="43" spans="1:3" x14ac:dyDescent="0.35">
      <c r="A43" s="3" t="s">
        <v>11</v>
      </c>
      <c r="B43" s="4">
        <v>2</v>
      </c>
    </row>
    <row r="44" spans="1:3" x14ac:dyDescent="0.35">
      <c r="A44" s="1" t="s">
        <v>93</v>
      </c>
      <c r="B44" s="2">
        <f>B39+B42</f>
        <v>8</v>
      </c>
      <c r="C44" s="18">
        <f>B39/B44</f>
        <v>0.75</v>
      </c>
    </row>
    <row r="46" spans="1:3" x14ac:dyDescent="0.35">
      <c r="A46" s="1" t="s">
        <v>42</v>
      </c>
      <c r="B46" s="2">
        <f>SUM(B47:B49)</f>
        <v>85</v>
      </c>
    </row>
    <row r="47" spans="1:3" x14ac:dyDescent="0.35">
      <c r="A47" s="3" t="s">
        <v>4</v>
      </c>
      <c r="B47" s="4">
        <v>9</v>
      </c>
    </row>
    <row r="48" spans="1:3" x14ac:dyDescent="0.35">
      <c r="A48" s="5" t="s">
        <v>12</v>
      </c>
      <c r="B48" s="6">
        <v>33</v>
      </c>
    </row>
    <row r="49" spans="1:3" x14ac:dyDescent="0.35">
      <c r="A49" s="3" t="s">
        <v>7</v>
      </c>
      <c r="B49" s="4">
        <v>43</v>
      </c>
    </row>
    <row r="50" spans="1:3" x14ac:dyDescent="0.35">
      <c r="A50" s="1" t="s">
        <v>43</v>
      </c>
      <c r="B50" s="2">
        <f>SUM(B51:B58)</f>
        <v>16</v>
      </c>
    </row>
    <row r="51" spans="1:3" x14ac:dyDescent="0.35">
      <c r="A51" s="3" t="s">
        <v>5</v>
      </c>
      <c r="B51" s="4">
        <v>1</v>
      </c>
    </row>
    <row r="52" spans="1:3" x14ac:dyDescent="0.35">
      <c r="A52" s="5" t="s">
        <v>23</v>
      </c>
      <c r="B52" s="6">
        <v>1</v>
      </c>
    </row>
    <row r="53" spans="1:3" x14ac:dyDescent="0.35">
      <c r="A53" s="3" t="s">
        <v>18</v>
      </c>
      <c r="B53" s="4">
        <v>4</v>
      </c>
    </row>
    <row r="54" spans="1:3" x14ac:dyDescent="0.35">
      <c r="A54" s="5" t="s">
        <v>20</v>
      </c>
      <c r="B54" s="6">
        <v>2</v>
      </c>
    </row>
    <row r="55" spans="1:3" x14ac:dyDescent="0.35">
      <c r="A55" s="3" t="s">
        <v>16</v>
      </c>
      <c r="B55" s="4">
        <v>3</v>
      </c>
    </row>
    <row r="56" spans="1:3" x14ac:dyDescent="0.35">
      <c r="A56" s="5" t="s">
        <v>15</v>
      </c>
      <c r="B56" s="6">
        <v>1</v>
      </c>
    </row>
    <row r="57" spans="1:3" x14ac:dyDescent="0.35">
      <c r="A57" s="3" t="s">
        <v>11</v>
      </c>
      <c r="B57" s="4">
        <v>2</v>
      </c>
    </row>
    <row r="58" spans="1:3" x14ac:dyDescent="0.35">
      <c r="A58" s="5" t="s">
        <v>0</v>
      </c>
      <c r="B58" s="6">
        <v>2</v>
      </c>
    </row>
    <row r="59" spans="1:3" x14ac:dyDescent="0.35">
      <c r="A59" s="1" t="s">
        <v>93</v>
      </c>
      <c r="B59" s="2">
        <f>B46+B50</f>
        <v>101</v>
      </c>
      <c r="C59" s="18">
        <f>B46/B59</f>
        <v>0.84158415841584155</v>
      </c>
    </row>
    <row r="61" spans="1:3" x14ac:dyDescent="0.35">
      <c r="A61" s="1" t="s">
        <v>44</v>
      </c>
      <c r="B61" s="2">
        <f>SUM(B62:B64)</f>
        <v>23</v>
      </c>
    </row>
    <row r="62" spans="1:3" x14ac:dyDescent="0.35">
      <c r="A62" s="3" t="s">
        <v>12</v>
      </c>
      <c r="B62" s="4">
        <v>6</v>
      </c>
    </row>
    <row r="63" spans="1:3" x14ac:dyDescent="0.35">
      <c r="A63" s="5" t="s">
        <v>7</v>
      </c>
      <c r="B63" s="6">
        <v>16</v>
      </c>
    </row>
    <row r="64" spans="1:3" x14ac:dyDescent="0.35">
      <c r="A64" s="3" t="s">
        <v>6</v>
      </c>
      <c r="B64" s="4">
        <v>1</v>
      </c>
    </row>
    <row r="65" spans="1:3" x14ac:dyDescent="0.35">
      <c r="A65" s="1" t="s">
        <v>45</v>
      </c>
      <c r="B65" s="2">
        <f>SUM(B66:B70)</f>
        <v>5</v>
      </c>
    </row>
    <row r="66" spans="1:3" x14ac:dyDescent="0.35">
      <c r="A66" s="3" t="s">
        <v>17</v>
      </c>
      <c r="B66" s="4">
        <v>1</v>
      </c>
    </row>
    <row r="67" spans="1:3" x14ac:dyDescent="0.35">
      <c r="A67" s="5" t="s">
        <v>18</v>
      </c>
      <c r="B67" s="6">
        <v>1</v>
      </c>
    </row>
    <row r="68" spans="1:3" x14ac:dyDescent="0.35">
      <c r="A68" s="3" t="s">
        <v>3</v>
      </c>
      <c r="B68" s="4">
        <v>1</v>
      </c>
    </row>
    <row r="69" spans="1:3" x14ac:dyDescent="0.35">
      <c r="A69" s="5" t="s">
        <v>20</v>
      </c>
      <c r="B69" s="6">
        <v>1</v>
      </c>
    </row>
    <row r="70" spans="1:3" x14ac:dyDescent="0.35">
      <c r="A70" s="3" t="s">
        <v>0</v>
      </c>
      <c r="B70" s="4">
        <v>1</v>
      </c>
    </row>
    <row r="71" spans="1:3" x14ac:dyDescent="0.35">
      <c r="A71" s="1" t="s">
        <v>93</v>
      </c>
      <c r="B71" s="2">
        <f>B61+B65</f>
        <v>28</v>
      </c>
      <c r="C71" s="18">
        <f>B61/B71</f>
        <v>0.8214285714285714</v>
      </c>
    </row>
    <row r="72" spans="1:3" x14ac:dyDescent="0.35">
      <c r="A72" s="3"/>
      <c r="B72" s="4"/>
    </row>
    <row r="73" spans="1:3" x14ac:dyDescent="0.35">
      <c r="A73" s="1" t="s">
        <v>29</v>
      </c>
      <c r="B73" s="2">
        <f>SUM(B74:B76)</f>
        <v>117</v>
      </c>
    </row>
    <row r="74" spans="1:3" x14ac:dyDescent="0.35">
      <c r="A74" s="3" t="s">
        <v>12</v>
      </c>
      <c r="B74" s="4">
        <v>1</v>
      </c>
    </row>
    <row r="75" spans="1:3" x14ac:dyDescent="0.35">
      <c r="A75" s="5" t="s">
        <v>7</v>
      </c>
      <c r="B75" s="6">
        <v>63</v>
      </c>
    </row>
    <row r="76" spans="1:3" x14ac:dyDescent="0.35">
      <c r="A76" s="3" t="s">
        <v>6</v>
      </c>
      <c r="B76" s="4">
        <v>53</v>
      </c>
    </row>
    <row r="77" spans="1:3" x14ac:dyDescent="0.35">
      <c r="A77" s="1" t="s">
        <v>30</v>
      </c>
      <c r="B77" s="2">
        <f>SUM(B78:B86)</f>
        <v>17</v>
      </c>
    </row>
    <row r="78" spans="1:3" x14ac:dyDescent="0.35">
      <c r="A78" s="5" t="s">
        <v>5</v>
      </c>
      <c r="B78" s="6">
        <v>2</v>
      </c>
    </row>
    <row r="79" spans="1:3" x14ac:dyDescent="0.35">
      <c r="A79" s="3" t="s">
        <v>8</v>
      </c>
      <c r="B79" s="4">
        <v>1</v>
      </c>
    </row>
    <row r="80" spans="1:3" x14ac:dyDescent="0.35">
      <c r="A80" s="5" t="s">
        <v>18</v>
      </c>
      <c r="B80" s="6">
        <v>3</v>
      </c>
    </row>
    <row r="81" spans="1:3" x14ac:dyDescent="0.35">
      <c r="A81" s="3" t="s">
        <v>3</v>
      </c>
      <c r="B81" s="4">
        <v>3</v>
      </c>
    </row>
    <row r="82" spans="1:3" x14ac:dyDescent="0.35">
      <c r="A82" s="5" t="s">
        <v>19</v>
      </c>
      <c r="B82" s="6">
        <v>2</v>
      </c>
    </row>
    <row r="83" spans="1:3" x14ac:dyDescent="0.35">
      <c r="A83" s="3" t="s">
        <v>20</v>
      </c>
      <c r="B83" s="4">
        <v>1</v>
      </c>
    </row>
    <row r="84" spans="1:3" x14ac:dyDescent="0.35">
      <c r="A84" s="5" t="s">
        <v>16</v>
      </c>
      <c r="B84" s="6">
        <v>1</v>
      </c>
    </row>
    <row r="85" spans="1:3" x14ac:dyDescent="0.35">
      <c r="A85" s="3" t="s">
        <v>15</v>
      </c>
      <c r="B85" s="4">
        <v>1</v>
      </c>
    </row>
    <row r="86" spans="1:3" x14ac:dyDescent="0.35">
      <c r="A86" s="5" t="s">
        <v>11</v>
      </c>
      <c r="B86" s="6">
        <v>3</v>
      </c>
    </row>
    <row r="87" spans="1:3" x14ac:dyDescent="0.35">
      <c r="A87" s="1" t="s">
        <v>93</v>
      </c>
      <c r="B87" s="2">
        <f>B73+B77</f>
        <v>134</v>
      </c>
      <c r="C87" s="18">
        <f>B73/B87</f>
        <v>0.87313432835820892</v>
      </c>
    </row>
    <row r="89" spans="1:3" x14ac:dyDescent="0.35">
      <c r="A89" s="1" t="s">
        <v>35</v>
      </c>
      <c r="B89" s="2">
        <f>SUM(B90:B91)</f>
        <v>45</v>
      </c>
    </row>
    <row r="90" spans="1:3" x14ac:dyDescent="0.35">
      <c r="A90" s="3" t="s">
        <v>7</v>
      </c>
      <c r="B90" s="4">
        <v>16</v>
      </c>
    </row>
    <row r="91" spans="1:3" x14ac:dyDescent="0.35">
      <c r="A91" s="5" t="s">
        <v>6</v>
      </c>
      <c r="B91" s="6">
        <v>29</v>
      </c>
    </row>
    <row r="92" spans="1:3" x14ac:dyDescent="0.35">
      <c r="A92" s="1" t="s">
        <v>36</v>
      </c>
      <c r="B92" s="2">
        <f>SUM(B93:B98)</f>
        <v>8</v>
      </c>
    </row>
    <row r="93" spans="1:3" x14ac:dyDescent="0.35">
      <c r="A93" s="3" t="s">
        <v>5</v>
      </c>
      <c r="B93" s="4">
        <v>2</v>
      </c>
    </row>
    <row r="94" spans="1:3" x14ac:dyDescent="0.35">
      <c r="A94" s="5" t="s">
        <v>8</v>
      </c>
      <c r="B94" s="6">
        <v>1</v>
      </c>
    </row>
    <row r="95" spans="1:3" x14ac:dyDescent="0.35">
      <c r="A95" s="3" t="s">
        <v>17</v>
      </c>
      <c r="B95" s="4">
        <v>1</v>
      </c>
    </row>
    <row r="96" spans="1:3" x14ac:dyDescent="0.35">
      <c r="A96" s="5" t="s">
        <v>19</v>
      </c>
      <c r="B96" s="6">
        <v>1</v>
      </c>
    </row>
    <row r="97" spans="1:3" x14ac:dyDescent="0.35">
      <c r="A97" s="3" t="s">
        <v>9</v>
      </c>
      <c r="B97" s="4">
        <v>1</v>
      </c>
    </row>
    <row r="98" spans="1:3" x14ac:dyDescent="0.35">
      <c r="A98" s="5" t="s">
        <v>1</v>
      </c>
      <c r="B98" s="6">
        <v>2</v>
      </c>
    </row>
    <row r="99" spans="1:3" x14ac:dyDescent="0.35">
      <c r="A99" s="1" t="s">
        <v>93</v>
      </c>
      <c r="B99" s="2">
        <f>B89+B92</f>
        <v>53</v>
      </c>
      <c r="C99" s="18">
        <f>B89/B99</f>
        <v>0.84905660377358494</v>
      </c>
    </row>
    <row r="101" spans="1:3" x14ac:dyDescent="0.35">
      <c r="A101" s="1" t="s">
        <v>46</v>
      </c>
      <c r="B101" s="2">
        <f>SUM(B102:B103)</f>
        <v>128</v>
      </c>
    </row>
    <row r="102" spans="1:3" x14ac:dyDescent="0.35">
      <c r="A102" s="5" t="s">
        <v>7</v>
      </c>
      <c r="B102" s="6">
        <v>54</v>
      </c>
    </row>
    <row r="103" spans="1:3" x14ac:dyDescent="0.35">
      <c r="A103" s="3" t="s">
        <v>6</v>
      </c>
      <c r="B103" s="4">
        <v>74</v>
      </c>
    </row>
    <row r="104" spans="1:3" x14ac:dyDescent="0.35">
      <c r="A104" s="1" t="s">
        <v>47</v>
      </c>
      <c r="B104" s="2">
        <f>SUM(B105:B115)</f>
        <v>45</v>
      </c>
    </row>
    <row r="105" spans="1:3" x14ac:dyDescent="0.35">
      <c r="A105" s="5" t="s">
        <v>5</v>
      </c>
      <c r="B105" s="6">
        <v>3</v>
      </c>
    </row>
    <row r="106" spans="1:3" x14ac:dyDescent="0.35">
      <c r="A106" s="3" t="s">
        <v>14</v>
      </c>
      <c r="B106" s="4">
        <v>12</v>
      </c>
    </row>
    <row r="107" spans="1:3" x14ac:dyDescent="0.35">
      <c r="A107" s="5" t="s">
        <v>18</v>
      </c>
      <c r="B107" s="6">
        <v>3</v>
      </c>
    </row>
    <row r="108" spans="1:3" x14ac:dyDescent="0.35">
      <c r="A108" s="3" t="s">
        <v>3</v>
      </c>
      <c r="B108" s="4">
        <v>4</v>
      </c>
    </row>
    <row r="109" spans="1:3" x14ac:dyDescent="0.35">
      <c r="A109" s="5" t="s">
        <v>2</v>
      </c>
      <c r="B109" s="6">
        <v>1</v>
      </c>
    </row>
    <row r="110" spans="1:3" x14ac:dyDescent="0.35">
      <c r="A110" s="3" t="s">
        <v>19</v>
      </c>
      <c r="B110" s="4">
        <v>6</v>
      </c>
    </row>
    <row r="111" spans="1:3" x14ac:dyDescent="0.35">
      <c r="A111" s="5" t="s">
        <v>28</v>
      </c>
      <c r="B111" s="6">
        <v>1</v>
      </c>
    </row>
    <row r="112" spans="1:3" x14ac:dyDescent="0.35">
      <c r="A112" s="3" t="s">
        <v>25</v>
      </c>
      <c r="B112" s="4">
        <v>1</v>
      </c>
    </row>
    <row r="113" spans="1:3" x14ac:dyDescent="0.35">
      <c r="A113" s="5" t="s">
        <v>1</v>
      </c>
      <c r="B113" s="6">
        <v>1</v>
      </c>
    </row>
    <row r="114" spans="1:3" x14ac:dyDescent="0.35">
      <c r="A114" s="3" t="s">
        <v>13</v>
      </c>
      <c r="B114" s="4">
        <v>12</v>
      </c>
    </row>
    <row r="115" spans="1:3" x14ac:dyDescent="0.35">
      <c r="A115" s="5" t="s">
        <v>15</v>
      </c>
      <c r="B115" s="6">
        <v>1</v>
      </c>
    </row>
    <row r="116" spans="1:3" x14ac:dyDescent="0.35">
      <c r="A116" s="1" t="s">
        <v>93</v>
      </c>
      <c r="B116" s="2">
        <f>B101+B104</f>
        <v>173</v>
      </c>
      <c r="C116" s="18">
        <f>B101/B116</f>
        <v>0.73988439306358378</v>
      </c>
    </row>
    <row r="118" spans="1:3" x14ac:dyDescent="0.35">
      <c r="A118" s="1" t="s">
        <v>96</v>
      </c>
      <c r="B118" s="2">
        <f>B8+B19+B25+B37+B44+B59+B71+B87+B99+B116</f>
        <v>623</v>
      </c>
      <c r="C118" s="18"/>
    </row>
    <row r="119" spans="1:3" x14ac:dyDescent="0.35">
      <c r="A119" s="1" t="s">
        <v>97</v>
      </c>
      <c r="B119" s="2">
        <f>B10+B21+B27+B39+B46+B61+B73+B89+B101</f>
        <v>483</v>
      </c>
      <c r="C119" s="18">
        <f>B119/B118</f>
        <v>0.7752808988764045</v>
      </c>
    </row>
  </sheetData>
  <sheetProtection algorithmName="SHA-512" hashValue="CyURhkwvlcTgPz6Fn22eCWaCO8wyplpWcMQiaoOInk6MZtIu3yhsbDOH9gOxIVP89w6y7xIkzfN3o0pGcZd8BQ==" saltValue="3ggcvO9bKUAC+BRPg+jgwg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63B06-7AD8-42EC-AED9-8FD476FC55B2}">
  <dimension ref="A1:C90"/>
  <sheetViews>
    <sheetView zoomScale="115" zoomScaleNormal="115" workbookViewId="0">
      <selection activeCell="D66" sqref="D66"/>
    </sheetView>
  </sheetViews>
  <sheetFormatPr defaultRowHeight="14.5" x14ac:dyDescent="0.35"/>
  <cols>
    <col min="1" max="1" width="51.7265625" bestFit="1" customWidth="1"/>
    <col min="2" max="2" width="6.26953125" bestFit="1" customWidth="1"/>
    <col min="3" max="3" width="6.7265625" bestFit="1" customWidth="1"/>
    <col min="4" max="30" width="47.7265625" bestFit="1" customWidth="1"/>
    <col min="31" max="31" width="9.26953125" bestFit="1" customWidth="1"/>
    <col min="257" max="257" width="51.7265625" bestFit="1" customWidth="1"/>
    <col min="258" max="259" width="6.26953125" bestFit="1" customWidth="1"/>
    <col min="260" max="286" width="47.7265625" bestFit="1" customWidth="1"/>
    <col min="287" max="287" width="9.26953125" bestFit="1" customWidth="1"/>
    <col min="513" max="513" width="51.7265625" bestFit="1" customWidth="1"/>
    <col min="514" max="515" width="6.26953125" bestFit="1" customWidth="1"/>
    <col min="516" max="542" width="47.7265625" bestFit="1" customWidth="1"/>
    <col min="543" max="543" width="9.26953125" bestFit="1" customWidth="1"/>
    <col min="769" max="769" width="51.7265625" bestFit="1" customWidth="1"/>
    <col min="770" max="771" width="6.26953125" bestFit="1" customWidth="1"/>
    <col min="772" max="798" width="47.7265625" bestFit="1" customWidth="1"/>
    <col min="799" max="799" width="9.26953125" bestFit="1" customWidth="1"/>
    <col min="1025" max="1025" width="51.7265625" bestFit="1" customWidth="1"/>
    <col min="1026" max="1027" width="6.26953125" bestFit="1" customWidth="1"/>
    <col min="1028" max="1054" width="47.7265625" bestFit="1" customWidth="1"/>
    <col min="1055" max="1055" width="9.26953125" bestFit="1" customWidth="1"/>
    <col min="1281" max="1281" width="51.7265625" bestFit="1" customWidth="1"/>
    <col min="1282" max="1283" width="6.26953125" bestFit="1" customWidth="1"/>
    <col min="1284" max="1310" width="47.7265625" bestFit="1" customWidth="1"/>
    <col min="1311" max="1311" width="9.26953125" bestFit="1" customWidth="1"/>
    <col min="1537" max="1537" width="51.7265625" bestFit="1" customWidth="1"/>
    <col min="1538" max="1539" width="6.26953125" bestFit="1" customWidth="1"/>
    <col min="1540" max="1566" width="47.7265625" bestFit="1" customWidth="1"/>
    <col min="1567" max="1567" width="9.26953125" bestFit="1" customWidth="1"/>
    <col min="1793" max="1793" width="51.7265625" bestFit="1" customWidth="1"/>
    <col min="1794" max="1795" width="6.26953125" bestFit="1" customWidth="1"/>
    <col min="1796" max="1822" width="47.7265625" bestFit="1" customWidth="1"/>
    <col min="1823" max="1823" width="9.26953125" bestFit="1" customWidth="1"/>
    <col min="2049" max="2049" width="51.7265625" bestFit="1" customWidth="1"/>
    <col min="2050" max="2051" width="6.26953125" bestFit="1" customWidth="1"/>
    <col min="2052" max="2078" width="47.7265625" bestFit="1" customWidth="1"/>
    <col min="2079" max="2079" width="9.26953125" bestFit="1" customWidth="1"/>
    <col min="2305" max="2305" width="51.7265625" bestFit="1" customWidth="1"/>
    <col min="2306" max="2307" width="6.26953125" bestFit="1" customWidth="1"/>
    <col min="2308" max="2334" width="47.7265625" bestFit="1" customWidth="1"/>
    <col min="2335" max="2335" width="9.26953125" bestFit="1" customWidth="1"/>
    <col min="2561" max="2561" width="51.7265625" bestFit="1" customWidth="1"/>
    <col min="2562" max="2563" width="6.26953125" bestFit="1" customWidth="1"/>
    <col min="2564" max="2590" width="47.7265625" bestFit="1" customWidth="1"/>
    <col min="2591" max="2591" width="9.26953125" bestFit="1" customWidth="1"/>
    <col min="2817" max="2817" width="51.7265625" bestFit="1" customWidth="1"/>
    <col min="2818" max="2819" width="6.26953125" bestFit="1" customWidth="1"/>
    <col min="2820" max="2846" width="47.7265625" bestFit="1" customWidth="1"/>
    <col min="2847" max="2847" width="9.26953125" bestFit="1" customWidth="1"/>
    <col min="3073" max="3073" width="51.7265625" bestFit="1" customWidth="1"/>
    <col min="3074" max="3075" width="6.26953125" bestFit="1" customWidth="1"/>
    <col min="3076" max="3102" width="47.7265625" bestFit="1" customWidth="1"/>
    <col min="3103" max="3103" width="9.26953125" bestFit="1" customWidth="1"/>
    <col min="3329" max="3329" width="51.7265625" bestFit="1" customWidth="1"/>
    <col min="3330" max="3331" width="6.26953125" bestFit="1" customWidth="1"/>
    <col min="3332" max="3358" width="47.7265625" bestFit="1" customWidth="1"/>
    <col min="3359" max="3359" width="9.26953125" bestFit="1" customWidth="1"/>
    <col min="3585" max="3585" width="51.7265625" bestFit="1" customWidth="1"/>
    <col min="3586" max="3587" width="6.26953125" bestFit="1" customWidth="1"/>
    <col min="3588" max="3614" width="47.7265625" bestFit="1" customWidth="1"/>
    <col min="3615" max="3615" width="9.26953125" bestFit="1" customWidth="1"/>
    <col min="3841" max="3841" width="51.7265625" bestFit="1" customWidth="1"/>
    <col min="3842" max="3843" width="6.26953125" bestFit="1" customWidth="1"/>
    <col min="3844" max="3870" width="47.7265625" bestFit="1" customWidth="1"/>
    <col min="3871" max="3871" width="9.26953125" bestFit="1" customWidth="1"/>
    <col min="4097" max="4097" width="51.7265625" bestFit="1" customWidth="1"/>
    <col min="4098" max="4099" width="6.26953125" bestFit="1" customWidth="1"/>
    <col min="4100" max="4126" width="47.7265625" bestFit="1" customWidth="1"/>
    <col min="4127" max="4127" width="9.26953125" bestFit="1" customWidth="1"/>
    <col min="4353" max="4353" width="51.7265625" bestFit="1" customWidth="1"/>
    <col min="4354" max="4355" width="6.26953125" bestFit="1" customWidth="1"/>
    <col min="4356" max="4382" width="47.7265625" bestFit="1" customWidth="1"/>
    <col min="4383" max="4383" width="9.26953125" bestFit="1" customWidth="1"/>
    <col min="4609" max="4609" width="51.7265625" bestFit="1" customWidth="1"/>
    <col min="4610" max="4611" width="6.26953125" bestFit="1" customWidth="1"/>
    <col min="4612" max="4638" width="47.7265625" bestFit="1" customWidth="1"/>
    <col min="4639" max="4639" width="9.26953125" bestFit="1" customWidth="1"/>
    <col min="4865" max="4865" width="51.7265625" bestFit="1" customWidth="1"/>
    <col min="4866" max="4867" width="6.26953125" bestFit="1" customWidth="1"/>
    <col min="4868" max="4894" width="47.7265625" bestFit="1" customWidth="1"/>
    <col min="4895" max="4895" width="9.26953125" bestFit="1" customWidth="1"/>
    <col min="5121" max="5121" width="51.7265625" bestFit="1" customWidth="1"/>
    <col min="5122" max="5123" width="6.26953125" bestFit="1" customWidth="1"/>
    <col min="5124" max="5150" width="47.7265625" bestFit="1" customWidth="1"/>
    <col min="5151" max="5151" width="9.26953125" bestFit="1" customWidth="1"/>
    <col min="5377" max="5377" width="51.7265625" bestFit="1" customWidth="1"/>
    <col min="5378" max="5379" width="6.26953125" bestFit="1" customWidth="1"/>
    <col min="5380" max="5406" width="47.7265625" bestFit="1" customWidth="1"/>
    <col min="5407" max="5407" width="9.26953125" bestFit="1" customWidth="1"/>
    <col min="5633" max="5633" width="51.7265625" bestFit="1" customWidth="1"/>
    <col min="5634" max="5635" width="6.26953125" bestFit="1" customWidth="1"/>
    <col min="5636" max="5662" width="47.7265625" bestFit="1" customWidth="1"/>
    <col min="5663" max="5663" width="9.26953125" bestFit="1" customWidth="1"/>
    <col min="5889" max="5889" width="51.7265625" bestFit="1" customWidth="1"/>
    <col min="5890" max="5891" width="6.26953125" bestFit="1" customWidth="1"/>
    <col min="5892" max="5918" width="47.7265625" bestFit="1" customWidth="1"/>
    <col min="5919" max="5919" width="9.26953125" bestFit="1" customWidth="1"/>
    <col min="6145" max="6145" width="51.7265625" bestFit="1" customWidth="1"/>
    <col min="6146" max="6147" width="6.26953125" bestFit="1" customWidth="1"/>
    <col min="6148" max="6174" width="47.7265625" bestFit="1" customWidth="1"/>
    <col min="6175" max="6175" width="9.26953125" bestFit="1" customWidth="1"/>
    <col min="6401" max="6401" width="51.7265625" bestFit="1" customWidth="1"/>
    <col min="6402" max="6403" width="6.26953125" bestFit="1" customWidth="1"/>
    <col min="6404" max="6430" width="47.7265625" bestFit="1" customWidth="1"/>
    <col min="6431" max="6431" width="9.26953125" bestFit="1" customWidth="1"/>
    <col min="6657" max="6657" width="51.7265625" bestFit="1" customWidth="1"/>
    <col min="6658" max="6659" width="6.26953125" bestFit="1" customWidth="1"/>
    <col min="6660" max="6686" width="47.7265625" bestFit="1" customWidth="1"/>
    <col min="6687" max="6687" width="9.26953125" bestFit="1" customWidth="1"/>
    <col min="6913" max="6913" width="51.7265625" bestFit="1" customWidth="1"/>
    <col min="6914" max="6915" width="6.26953125" bestFit="1" customWidth="1"/>
    <col min="6916" max="6942" width="47.7265625" bestFit="1" customWidth="1"/>
    <col min="6943" max="6943" width="9.26953125" bestFit="1" customWidth="1"/>
    <col min="7169" max="7169" width="51.7265625" bestFit="1" customWidth="1"/>
    <col min="7170" max="7171" width="6.26953125" bestFit="1" customWidth="1"/>
    <col min="7172" max="7198" width="47.7265625" bestFit="1" customWidth="1"/>
    <col min="7199" max="7199" width="9.26953125" bestFit="1" customWidth="1"/>
    <col min="7425" max="7425" width="51.7265625" bestFit="1" customWidth="1"/>
    <col min="7426" max="7427" width="6.26953125" bestFit="1" customWidth="1"/>
    <col min="7428" max="7454" width="47.7265625" bestFit="1" customWidth="1"/>
    <col min="7455" max="7455" width="9.26953125" bestFit="1" customWidth="1"/>
    <col min="7681" max="7681" width="51.7265625" bestFit="1" customWidth="1"/>
    <col min="7682" max="7683" width="6.26953125" bestFit="1" customWidth="1"/>
    <col min="7684" max="7710" width="47.7265625" bestFit="1" customWidth="1"/>
    <col min="7711" max="7711" width="9.26953125" bestFit="1" customWidth="1"/>
    <col min="7937" max="7937" width="51.7265625" bestFit="1" customWidth="1"/>
    <col min="7938" max="7939" width="6.26953125" bestFit="1" customWidth="1"/>
    <col min="7940" max="7966" width="47.7265625" bestFit="1" customWidth="1"/>
    <col min="7967" max="7967" width="9.26953125" bestFit="1" customWidth="1"/>
    <col min="8193" max="8193" width="51.7265625" bestFit="1" customWidth="1"/>
    <col min="8194" max="8195" width="6.26953125" bestFit="1" customWidth="1"/>
    <col min="8196" max="8222" width="47.7265625" bestFit="1" customWidth="1"/>
    <col min="8223" max="8223" width="9.26953125" bestFit="1" customWidth="1"/>
    <col min="8449" max="8449" width="51.7265625" bestFit="1" customWidth="1"/>
    <col min="8450" max="8451" width="6.26953125" bestFit="1" customWidth="1"/>
    <col min="8452" max="8478" width="47.7265625" bestFit="1" customWidth="1"/>
    <col min="8479" max="8479" width="9.26953125" bestFit="1" customWidth="1"/>
    <col min="8705" max="8705" width="51.7265625" bestFit="1" customWidth="1"/>
    <col min="8706" max="8707" width="6.26953125" bestFit="1" customWidth="1"/>
    <col min="8708" max="8734" width="47.7265625" bestFit="1" customWidth="1"/>
    <col min="8735" max="8735" width="9.26953125" bestFit="1" customWidth="1"/>
    <col min="8961" max="8961" width="51.7265625" bestFit="1" customWidth="1"/>
    <col min="8962" max="8963" width="6.26953125" bestFit="1" customWidth="1"/>
    <col min="8964" max="8990" width="47.7265625" bestFit="1" customWidth="1"/>
    <col min="8991" max="8991" width="9.26953125" bestFit="1" customWidth="1"/>
    <col min="9217" max="9217" width="51.7265625" bestFit="1" customWidth="1"/>
    <col min="9218" max="9219" width="6.26953125" bestFit="1" customWidth="1"/>
    <col min="9220" max="9246" width="47.7265625" bestFit="1" customWidth="1"/>
    <col min="9247" max="9247" width="9.26953125" bestFit="1" customWidth="1"/>
    <col min="9473" max="9473" width="51.7265625" bestFit="1" customWidth="1"/>
    <col min="9474" max="9475" width="6.26953125" bestFit="1" customWidth="1"/>
    <col min="9476" max="9502" width="47.7265625" bestFit="1" customWidth="1"/>
    <col min="9503" max="9503" width="9.26953125" bestFit="1" customWidth="1"/>
    <col min="9729" max="9729" width="51.7265625" bestFit="1" customWidth="1"/>
    <col min="9730" max="9731" width="6.26953125" bestFit="1" customWidth="1"/>
    <col min="9732" max="9758" width="47.7265625" bestFit="1" customWidth="1"/>
    <col min="9759" max="9759" width="9.26953125" bestFit="1" customWidth="1"/>
    <col min="9985" max="9985" width="51.7265625" bestFit="1" customWidth="1"/>
    <col min="9986" max="9987" width="6.26953125" bestFit="1" customWidth="1"/>
    <col min="9988" max="10014" width="47.7265625" bestFit="1" customWidth="1"/>
    <col min="10015" max="10015" width="9.26953125" bestFit="1" customWidth="1"/>
    <col min="10241" max="10241" width="51.7265625" bestFit="1" customWidth="1"/>
    <col min="10242" max="10243" width="6.26953125" bestFit="1" customWidth="1"/>
    <col min="10244" max="10270" width="47.7265625" bestFit="1" customWidth="1"/>
    <col min="10271" max="10271" width="9.26953125" bestFit="1" customWidth="1"/>
    <col min="10497" max="10497" width="51.7265625" bestFit="1" customWidth="1"/>
    <col min="10498" max="10499" width="6.26953125" bestFit="1" customWidth="1"/>
    <col min="10500" max="10526" width="47.7265625" bestFit="1" customWidth="1"/>
    <col min="10527" max="10527" width="9.26953125" bestFit="1" customWidth="1"/>
    <col min="10753" max="10753" width="51.7265625" bestFit="1" customWidth="1"/>
    <col min="10754" max="10755" width="6.26953125" bestFit="1" customWidth="1"/>
    <col min="10756" max="10782" width="47.7265625" bestFit="1" customWidth="1"/>
    <col min="10783" max="10783" width="9.26953125" bestFit="1" customWidth="1"/>
    <col min="11009" max="11009" width="51.7265625" bestFit="1" customWidth="1"/>
    <col min="11010" max="11011" width="6.26953125" bestFit="1" customWidth="1"/>
    <col min="11012" max="11038" width="47.7265625" bestFit="1" customWidth="1"/>
    <col min="11039" max="11039" width="9.26953125" bestFit="1" customWidth="1"/>
    <col min="11265" max="11265" width="51.7265625" bestFit="1" customWidth="1"/>
    <col min="11266" max="11267" width="6.26953125" bestFit="1" customWidth="1"/>
    <col min="11268" max="11294" width="47.7265625" bestFit="1" customWidth="1"/>
    <col min="11295" max="11295" width="9.26953125" bestFit="1" customWidth="1"/>
    <col min="11521" max="11521" width="51.7265625" bestFit="1" customWidth="1"/>
    <col min="11522" max="11523" width="6.26953125" bestFit="1" customWidth="1"/>
    <col min="11524" max="11550" width="47.7265625" bestFit="1" customWidth="1"/>
    <col min="11551" max="11551" width="9.26953125" bestFit="1" customWidth="1"/>
    <col min="11777" max="11777" width="51.7265625" bestFit="1" customWidth="1"/>
    <col min="11778" max="11779" width="6.26953125" bestFit="1" customWidth="1"/>
    <col min="11780" max="11806" width="47.7265625" bestFit="1" customWidth="1"/>
    <col min="11807" max="11807" width="9.26953125" bestFit="1" customWidth="1"/>
    <col min="12033" max="12033" width="51.7265625" bestFit="1" customWidth="1"/>
    <col min="12034" max="12035" width="6.26953125" bestFit="1" customWidth="1"/>
    <col min="12036" max="12062" width="47.7265625" bestFit="1" customWidth="1"/>
    <col min="12063" max="12063" width="9.26953125" bestFit="1" customWidth="1"/>
    <col min="12289" max="12289" width="51.7265625" bestFit="1" customWidth="1"/>
    <col min="12290" max="12291" width="6.26953125" bestFit="1" customWidth="1"/>
    <col min="12292" max="12318" width="47.7265625" bestFit="1" customWidth="1"/>
    <col min="12319" max="12319" width="9.26953125" bestFit="1" customWidth="1"/>
    <col min="12545" max="12545" width="51.7265625" bestFit="1" customWidth="1"/>
    <col min="12546" max="12547" width="6.26953125" bestFit="1" customWidth="1"/>
    <col min="12548" max="12574" width="47.7265625" bestFit="1" customWidth="1"/>
    <col min="12575" max="12575" width="9.26953125" bestFit="1" customWidth="1"/>
    <col min="12801" max="12801" width="51.7265625" bestFit="1" customWidth="1"/>
    <col min="12802" max="12803" width="6.26953125" bestFit="1" customWidth="1"/>
    <col min="12804" max="12830" width="47.7265625" bestFit="1" customWidth="1"/>
    <col min="12831" max="12831" width="9.26953125" bestFit="1" customWidth="1"/>
    <col min="13057" max="13057" width="51.7265625" bestFit="1" customWidth="1"/>
    <col min="13058" max="13059" width="6.26953125" bestFit="1" customWidth="1"/>
    <col min="13060" max="13086" width="47.7265625" bestFit="1" customWidth="1"/>
    <col min="13087" max="13087" width="9.26953125" bestFit="1" customWidth="1"/>
    <col min="13313" max="13313" width="51.7265625" bestFit="1" customWidth="1"/>
    <col min="13314" max="13315" width="6.26953125" bestFit="1" customWidth="1"/>
    <col min="13316" max="13342" width="47.7265625" bestFit="1" customWidth="1"/>
    <col min="13343" max="13343" width="9.26953125" bestFit="1" customWidth="1"/>
    <col min="13569" max="13569" width="51.7265625" bestFit="1" customWidth="1"/>
    <col min="13570" max="13571" width="6.26953125" bestFit="1" customWidth="1"/>
    <col min="13572" max="13598" width="47.7265625" bestFit="1" customWidth="1"/>
    <col min="13599" max="13599" width="9.26953125" bestFit="1" customWidth="1"/>
    <col min="13825" max="13825" width="51.7265625" bestFit="1" customWidth="1"/>
    <col min="13826" max="13827" width="6.26953125" bestFit="1" customWidth="1"/>
    <col min="13828" max="13854" width="47.7265625" bestFit="1" customWidth="1"/>
    <col min="13855" max="13855" width="9.26953125" bestFit="1" customWidth="1"/>
    <col min="14081" max="14081" width="51.7265625" bestFit="1" customWidth="1"/>
    <col min="14082" max="14083" width="6.26953125" bestFit="1" customWidth="1"/>
    <col min="14084" max="14110" width="47.7265625" bestFit="1" customWidth="1"/>
    <col min="14111" max="14111" width="9.26953125" bestFit="1" customWidth="1"/>
    <col min="14337" max="14337" width="51.7265625" bestFit="1" customWidth="1"/>
    <col min="14338" max="14339" width="6.26953125" bestFit="1" customWidth="1"/>
    <col min="14340" max="14366" width="47.7265625" bestFit="1" customWidth="1"/>
    <col min="14367" max="14367" width="9.26953125" bestFit="1" customWidth="1"/>
    <col min="14593" max="14593" width="51.7265625" bestFit="1" customWidth="1"/>
    <col min="14594" max="14595" width="6.26953125" bestFit="1" customWidth="1"/>
    <col min="14596" max="14622" width="47.7265625" bestFit="1" customWidth="1"/>
    <col min="14623" max="14623" width="9.26953125" bestFit="1" customWidth="1"/>
    <col min="14849" max="14849" width="51.7265625" bestFit="1" customWidth="1"/>
    <col min="14850" max="14851" width="6.26953125" bestFit="1" customWidth="1"/>
    <col min="14852" max="14878" width="47.7265625" bestFit="1" customWidth="1"/>
    <col min="14879" max="14879" width="9.26953125" bestFit="1" customWidth="1"/>
    <col min="15105" max="15105" width="51.7265625" bestFit="1" customWidth="1"/>
    <col min="15106" max="15107" width="6.26953125" bestFit="1" customWidth="1"/>
    <col min="15108" max="15134" width="47.7265625" bestFit="1" customWidth="1"/>
    <col min="15135" max="15135" width="9.26953125" bestFit="1" customWidth="1"/>
    <col min="15361" max="15361" width="51.7265625" bestFit="1" customWidth="1"/>
    <col min="15362" max="15363" width="6.26953125" bestFit="1" customWidth="1"/>
    <col min="15364" max="15390" width="47.7265625" bestFit="1" customWidth="1"/>
    <col min="15391" max="15391" width="9.26953125" bestFit="1" customWidth="1"/>
    <col min="15617" max="15617" width="51.7265625" bestFit="1" customWidth="1"/>
    <col min="15618" max="15619" width="6.26953125" bestFit="1" customWidth="1"/>
    <col min="15620" max="15646" width="47.7265625" bestFit="1" customWidth="1"/>
    <col min="15647" max="15647" width="9.26953125" bestFit="1" customWidth="1"/>
    <col min="15873" max="15873" width="51.7265625" bestFit="1" customWidth="1"/>
    <col min="15874" max="15875" width="6.26953125" bestFit="1" customWidth="1"/>
    <col min="15876" max="15902" width="47.7265625" bestFit="1" customWidth="1"/>
    <col min="15903" max="15903" width="9.26953125" bestFit="1" customWidth="1"/>
    <col min="16129" max="16129" width="51.7265625" bestFit="1" customWidth="1"/>
    <col min="16130" max="16131" width="6.26953125" bestFit="1" customWidth="1"/>
    <col min="16132" max="16158" width="47.7265625" bestFit="1" customWidth="1"/>
    <col min="16159" max="16159" width="9.26953125" bestFit="1" customWidth="1"/>
  </cols>
  <sheetData>
    <row r="1" spans="1:3" x14ac:dyDescent="0.35">
      <c r="A1" t="s">
        <v>89</v>
      </c>
    </row>
    <row r="2" spans="1:3" x14ac:dyDescent="0.35">
      <c r="C2" t="s">
        <v>95</v>
      </c>
    </row>
    <row r="3" spans="1:3" x14ac:dyDescent="0.35">
      <c r="A3" s="1" t="s">
        <v>53</v>
      </c>
      <c r="B3" s="7">
        <v>1</v>
      </c>
    </row>
    <row r="4" spans="1:3" x14ac:dyDescent="0.35">
      <c r="A4" t="s">
        <v>10</v>
      </c>
      <c r="B4" s="8">
        <v>1</v>
      </c>
    </row>
    <row r="5" spans="1:3" x14ac:dyDescent="0.35">
      <c r="A5" s="1" t="s">
        <v>93</v>
      </c>
      <c r="B5" s="2">
        <f>B3</f>
        <v>1</v>
      </c>
      <c r="C5" s="18">
        <f>B3/B5</f>
        <v>1</v>
      </c>
    </row>
    <row r="7" spans="1:3" x14ac:dyDescent="0.35">
      <c r="A7" s="1" t="s">
        <v>54</v>
      </c>
      <c r="B7" s="7">
        <f>SUM(B8)</f>
        <v>1</v>
      </c>
    </row>
    <row r="8" spans="1:3" x14ac:dyDescent="0.35">
      <c r="A8" t="s">
        <v>10</v>
      </c>
      <c r="B8" s="8">
        <v>1</v>
      </c>
    </row>
    <row r="9" spans="1:3" x14ac:dyDescent="0.35">
      <c r="A9" s="1" t="s">
        <v>37</v>
      </c>
      <c r="B9" s="7">
        <f>SUM(B10)</f>
        <v>1</v>
      </c>
    </row>
    <row r="10" spans="1:3" x14ac:dyDescent="0.35">
      <c r="A10" t="s">
        <v>55</v>
      </c>
      <c r="B10" s="8">
        <v>1</v>
      </c>
    </row>
    <row r="11" spans="1:3" x14ac:dyDescent="0.35">
      <c r="A11" s="1" t="s">
        <v>93</v>
      </c>
      <c r="B11" s="2">
        <f>B7+B9</f>
        <v>2</v>
      </c>
      <c r="C11" s="18">
        <f>B7/B11</f>
        <v>0.5</v>
      </c>
    </row>
    <row r="13" spans="1:3" x14ac:dyDescent="0.35">
      <c r="A13" s="1" t="s">
        <v>56</v>
      </c>
      <c r="B13" s="7">
        <v>1</v>
      </c>
    </row>
    <row r="14" spans="1:3" x14ac:dyDescent="0.35">
      <c r="A14" t="s">
        <v>10</v>
      </c>
      <c r="B14" s="8">
        <v>1</v>
      </c>
    </row>
    <row r="15" spans="1:3" x14ac:dyDescent="0.35">
      <c r="A15" s="1" t="s">
        <v>93</v>
      </c>
      <c r="B15" s="2">
        <f>B13</f>
        <v>1</v>
      </c>
      <c r="C15" s="18">
        <f>B13/B15</f>
        <v>1</v>
      </c>
    </row>
    <row r="17" spans="1:2" x14ac:dyDescent="0.35">
      <c r="A17" s="1" t="s">
        <v>57</v>
      </c>
      <c r="B17" s="7">
        <f>SUM(B18:B24)</f>
        <v>39</v>
      </c>
    </row>
    <row r="18" spans="1:2" x14ac:dyDescent="0.35">
      <c r="A18" s="3" t="s">
        <v>17</v>
      </c>
      <c r="B18" s="4">
        <v>1</v>
      </c>
    </row>
    <row r="19" spans="1:2" x14ac:dyDescent="0.35">
      <c r="A19" s="5" t="s">
        <v>18</v>
      </c>
      <c r="B19" s="6">
        <v>1</v>
      </c>
    </row>
    <row r="20" spans="1:2" x14ac:dyDescent="0.35">
      <c r="A20" s="3" t="s">
        <v>10</v>
      </c>
      <c r="B20" s="4">
        <v>8</v>
      </c>
    </row>
    <row r="21" spans="1:2" x14ac:dyDescent="0.35">
      <c r="A21" s="5" t="s">
        <v>25</v>
      </c>
      <c r="B21" s="6">
        <v>4</v>
      </c>
    </row>
    <row r="22" spans="1:2" x14ac:dyDescent="0.35">
      <c r="A22" s="3" t="s">
        <v>58</v>
      </c>
      <c r="B22" s="4">
        <v>9</v>
      </c>
    </row>
    <row r="23" spans="1:2" x14ac:dyDescent="0.35">
      <c r="A23" s="5" t="s">
        <v>16</v>
      </c>
      <c r="B23" s="6">
        <v>12</v>
      </c>
    </row>
    <row r="24" spans="1:2" x14ac:dyDescent="0.35">
      <c r="A24" s="3" t="s">
        <v>0</v>
      </c>
      <c r="B24" s="4">
        <v>4</v>
      </c>
    </row>
    <row r="25" spans="1:2" x14ac:dyDescent="0.35">
      <c r="A25" s="1" t="s">
        <v>59</v>
      </c>
      <c r="B25" s="7">
        <f>SUM(B26:B35)</f>
        <v>29</v>
      </c>
    </row>
    <row r="26" spans="1:2" x14ac:dyDescent="0.35">
      <c r="A26" s="3" t="s">
        <v>23</v>
      </c>
      <c r="B26" s="4">
        <v>1</v>
      </c>
    </row>
    <row r="27" spans="1:2" x14ac:dyDescent="0.35">
      <c r="A27" s="5" t="s">
        <v>60</v>
      </c>
      <c r="B27" s="6">
        <v>2</v>
      </c>
    </row>
    <row r="28" spans="1:2" x14ac:dyDescent="0.35">
      <c r="A28" s="3" t="s">
        <v>4</v>
      </c>
      <c r="B28" s="4">
        <v>1</v>
      </c>
    </row>
    <row r="29" spans="1:2" x14ac:dyDescent="0.35">
      <c r="A29" s="5" t="s">
        <v>61</v>
      </c>
      <c r="B29" s="6">
        <v>1</v>
      </c>
    </row>
    <row r="30" spans="1:2" x14ac:dyDescent="0.35">
      <c r="A30" s="3" t="s">
        <v>62</v>
      </c>
      <c r="B30" s="4">
        <v>1</v>
      </c>
    </row>
    <row r="31" spans="1:2" x14ac:dyDescent="0.35">
      <c r="A31" s="5" t="s">
        <v>12</v>
      </c>
      <c r="B31" s="6">
        <v>13</v>
      </c>
    </row>
    <row r="32" spans="1:2" x14ac:dyDescent="0.35">
      <c r="A32" s="3" t="s">
        <v>21</v>
      </c>
      <c r="B32" s="4">
        <v>6</v>
      </c>
    </row>
    <row r="33" spans="1:3" x14ac:dyDescent="0.35">
      <c r="A33" s="5" t="s">
        <v>63</v>
      </c>
      <c r="B33" s="6">
        <v>1</v>
      </c>
    </row>
    <row r="34" spans="1:3" x14ac:dyDescent="0.35">
      <c r="A34" s="3" t="s">
        <v>9</v>
      </c>
      <c r="B34" s="4">
        <v>2</v>
      </c>
    </row>
    <row r="35" spans="1:3" x14ac:dyDescent="0.35">
      <c r="A35" s="5" t="s">
        <v>64</v>
      </c>
      <c r="B35" s="6">
        <v>1</v>
      </c>
    </row>
    <row r="36" spans="1:3" x14ac:dyDescent="0.35">
      <c r="A36" s="1" t="s">
        <v>93</v>
      </c>
      <c r="B36" s="2">
        <f>B17+B25</f>
        <v>68</v>
      </c>
      <c r="C36" s="18">
        <f>B17/B36</f>
        <v>0.57352941176470584</v>
      </c>
    </row>
    <row r="38" spans="1:3" x14ac:dyDescent="0.35">
      <c r="A38" s="1" t="s">
        <v>65</v>
      </c>
      <c r="B38" s="7">
        <f>SUM(B39:B43)</f>
        <v>16</v>
      </c>
    </row>
    <row r="39" spans="1:3" x14ac:dyDescent="0.35">
      <c r="A39" s="3" t="s">
        <v>10</v>
      </c>
      <c r="B39" s="4">
        <v>5</v>
      </c>
    </row>
    <row r="40" spans="1:3" x14ac:dyDescent="0.35">
      <c r="A40" s="3" t="s">
        <v>91</v>
      </c>
      <c r="B40" s="4">
        <v>1</v>
      </c>
    </row>
    <row r="41" spans="1:3" x14ac:dyDescent="0.35">
      <c r="A41" s="5" t="s">
        <v>25</v>
      </c>
      <c r="B41" s="6">
        <v>3</v>
      </c>
    </row>
    <row r="42" spans="1:3" x14ac:dyDescent="0.35">
      <c r="A42" s="3" t="s">
        <v>58</v>
      </c>
      <c r="B42" s="4">
        <v>1</v>
      </c>
    </row>
    <row r="43" spans="1:3" x14ac:dyDescent="0.35">
      <c r="A43" s="5" t="s">
        <v>16</v>
      </c>
      <c r="B43" s="6">
        <v>6</v>
      </c>
    </row>
    <row r="44" spans="1:3" x14ac:dyDescent="0.35">
      <c r="A44" s="1" t="s">
        <v>65</v>
      </c>
      <c r="B44" s="7">
        <f>SUM(B45:B50)</f>
        <v>14</v>
      </c>
    </row>
    <row r="45" spans="1:3" x14ac:dyDescent="0.35">
      <c r="A45" s="3" t="s">
        <v>5</v>
      </c>
      <c r="B45" s="4">
        <v>1</v>
      </c>
    </row>
    <row r="46" spans="1:3" x14ac:dyDescent="0.35">
      <c r="A46" s="5" t="s">
        <v>60</v>
      </c>
      <c r="B46" s="6">
        <v>1</v>
      </c>
    </row>
    <row r="47" spans="1:3" x14ac:dyDescent="0.35">
      <c r="A47" s="3" t="s">
        <v>61</v>
      </c>
      <c r="B47" s="4">
        <v>1</v>
      </c>
    </row>
    <row r="48" spans="1:3" x14ac:dyDescent="0.35">
      <c r="A48" s="5" t="s">
        <v>12</v>
      </c>
      <c r="B48" s="6">
        <v>4</v>
      </c>
    </row>
    <row r="49" spans="1:3" x14ac:dyDescent="0.35">
      <c r="A49" s="3" t="s">
        <v>21</v>
      </c>
      <c r="B49" s="4">
        <v>4</v>
      </c>
    </row>
    <row r="50" spans="1:3" x14ac:dyDescent="0.35">
      <c r="A50" s="5" t="s">
        <v>9</v>
      </c>
      <c r="B50" s="6">
        <v>3</v>
      </c>
    </row>
    <row r="51" spans="1:3" x14ac:dyDescent="0.35">
      <c r="A51" s="1" t="s">
        <v>93</v>
      </c>
      <c r="B51" s="2">
        <f>B38+B44</f>
        <v>30</v>
      </c>
      <c r="C51" s="18">
        <f>B38/B51</f>
        <v>0.53333333333333333</v>
      </c>
    </row>
    <row r="52" spans="1:3" s="13" customFormat="1" x14ac:dyDescent="0.35">
      <c r="A52" s="11"/>
      <c r="B52" s="12"/>
    </row>
    <row r="53" spans="1:3" x14ac:dyDescent="0.35">
      <c r="A53" s="1" t="s">
        <v>49</v>
      </c>
      <c r="B53" s="7">
        <f>SUM(B54:B58)</f>
        <v>48</v>
      </c>
    </row>
    <row r="54" spans="1:3" x14ac:dyDescent="0.35">
      <c r="A54" s="3" t="s">
        <v>8</v>
      </c>
      <c r="B54" s="4">
        <v>7</v>
      </c>
    </row>
    <row r="55" spans="1:3" x14ac:dyDescent="0.35">
      <c r="A55" s="5" t="s">
        <v>2</v>
      </c>
      <c r="B55" s="6">
        <v>23</v>
      </c>
    </row>
    <row r="56" spans="1:3" x14ac:dyDescent="0.35">
      <c r="A56" s="3" t="s">
        <v>1</v>
      </c>
      <c r="B56" s="4">
        <v>13</v>
      </c>
    </row>
    <row r="57" spans="1:3" x14ac:dyDescent="0.35">
      <c r="A57" s="5" t="s">
        <v>16</v>
      </c>
      <c r="B57" s="6">
        <v>1</v>
      </c>
    </row>
    <row r="58" spans="1:3" x14ac:dyDescent="0.35">
      <c r="A58" s="3" t="s">
        <v>15</v>
      </c>
      <c r="B58" s="4">
        <v>4</v>
      </c>
    </row>
    <row r="59" spans="1:3" x14ac:dyDescent="0.35">
      <c r="A59" s="1" t="s">
        <v>30</v>
      </c>
      <c r="B59" s="7">
        <f>SUM(B60:B63)</f>
        <v>24</v>
      </c>
    </row>
    <row r="60" spans="1:3" x14ac:dyDescent="0.35">
      <c r="A60" s="3" t="s">
        <v>50</v>
      </c>
      <c r="B60" s="4">
        <v>1</v>
      </c>
    </row>
    <row r="61" spans="1:3" x14ac:dyDescent="0.35">
      <c r="A61" s="5" t="s">
        <v>51</v>
      </c>
      <c r="B61" s="6">
        <v>16</v>
      </c>
    </row>
    <row r="62" spans="1:3" x14ac:dyDescent="0.35">
      <c r="A62" s="5" t="s">
        <v>7</v>
      </c>
      <c r="B62" s="6">
        <v>2</v>
      </c>
    </row>
    <row r="63" spans="1:3" x14ac:dyDescent="0.35">
      <c r="A63" s="3" t="s">
        <v>9</v>
      </c>
      <c r="B63" s="4">
        <v>5</v>
      </c>
    </row>
    <row r="64" spans="1:3" x14ac:dyDescent="0.35">
      <c r="A64" s="1" t="s">
        <v>93</v>
      </c>
      <c r="B64" s="2">
        <f>B53+B59</f>
        <v>72</v>
      </c>
      <c r="C64" s="18">
        <f>B53/B64</f>
        <v>0.66666666666666663</v>
      </c>
    </row>
    <row r="66" spans="1:3" x14ac:dyDescent="0.35">
      <c r="A66" s="1" t="s">
        <v>52</v>
      </c>
      <c r="B66" s="7">
        <f>SUM(B67:B69)</f>
        <v>15</v>
      </c>
    </row>
    <row r="67" spans="1:3" x14ac:dyDescent="0.35">
      <c r="A67" s="3" t="s">
        <v>17</v>
      </c>
      <c r="B67" s="4">
        <v>2</v>
      </c>
    </row>
    <row r="68" spans="1:3" x14ac:dyDescent="0.35">
      <c r="A68" s="5" t="s">
        <v>2</v>
      </c>
      <c r="B68" s="6">
        <v>6</v>
      </c>
    </row>
    <row r="69" spans="1:3" x14ac:dyDescent="0.35">
      <c r="A69" s="3" t="s">
        <v>1</v>
      </c>
      <c r="B69" s="4">
        <v>7</v>
      </c>
    </row>
    <row r="70" spans="1:3" x14ac:dyDescent="0.35">
      <c r="A70" s="1" t="s">
        <v>36</v>
      </c>
      <c r="B70" s="7">
        <f>SUM(B71:B72)</f>
        <v>7</v>
      </c>
    </row>
    <row r="71" spans="1:3" x14ac:dyDescent="0.35">
      <c r="A71" s="3" t="s">
        <v>51</v>
      </c>
      <c r="B71" s="4">
        <v>6</v>
      </c>
    </row>
    <row r="72" spans="1:3" x14ac:dyDescent="0.35">
      <c r="A72" s="5" t="s">
        <v>9</v>
      </c>
      <c r="B72" s="6">
        <v>1</v>
      </c>
    </row>
    <row r="73" spans="1:3" x14ac:dyDescent="0.35">
      <c r="A73" s="1" t="s">
        <v>93</v>
      </c>
      <c r="B73" s="2">
        <f>B66+B70</f>
        <v>22</v>
      </c>
      <c r="C73" s="18">
        <f>B66/B73</f>
        <v>0.68181818181818177</v>
      </c>
    </row>
    <row r="75" spans="1:3" x14ac:dyDescent="0.35">
      <c r="A75" s="1" t="s">
        <v>66</v>
      </c>
      <c r="B75" s="7">
        <f>SUM(B76:B82)</f>
        <v>43</v>
      </c>
    </row>
    <row r="76" spans="1:3" x14ac:dyDescent="0.35">
      <c r="A76" s="3" t="s">
        <v>8</v>
      </c>
      <c r="B76" s="4">
        <v>1</v>
      </c>
    </row>
    <row r="77" spans="1:3" x14ac:dyDescent="0.35">
      <c r="A77" s="5" t="s">
        <v>17</v>
      </c>
      <c r="B77" s="6">
        <v>1</v>
      </c>
    </row>
    <row r="78" spans="1:3" x14ac:dyDescent="0.35">
      <c r="A78" s="3" t="s">
        <v>14</v>
      </c>
      <c r="B78" s="4">
        <v>11</v>
      </c>
    </row>
    <row r="79" spans="1:3" x14ac:dyDescent="0.35">
      <c r="A79" s="5" t="s">
        <v>2</v>
      </c>
      <c r="B79" s="6">
        <v>4</v>
      </c>
    </row>
    <row r="80" spans="1:3" x14ac:dyDescent="0.35">
      <c r="A80" s="3" t="s">
        <v>67</v>
      </c>
      <c r="B80" s="4">
        <v>13</v>
      </c>
    </row>
    <row r="81" spans="1:3" x14ac:dyDescent="0.35">
      <c r="A81" s="5" t="s">
        <v>1</v>
      </c>
      <c r="B81" s="6">
        <v>12</v>
      </c>
    </row>
    <row r="82" spans="1:3" x14ac:dyDescent="0.35">
      <c r="A82" s="3" t="s">
        <v>15</v>
      </c>
      <c r="B82" s="4">
        <v>1</v>
      </c>
    </row>
    <row r="83" spans="1:3" x14ac:dyDescent="0.35">
      <c r="A83" s="1" t="s">
        <v>66</v>
      </c>
      <c r="B83" s="7">
        <f>SUM(B84:B86)</f>
        <v>11</v>
      </c>
    </row>
    <row r="84" spans="1:3" x14ac:dyDescent="0.35">
      <c r="A84" s="3" t="s">
        <v>50</v>
      </c>
      <c r="B84" s="4">
        <v>1</v>
      </c>
    </row>
    <row r="85" spans="1:3" x14ac:dyDescent="0.35">
      <c r="A85" s="5" t="s">
        <v>51</v>
      </c>
      <c r="B85" s="6">
        <v>6</v>
      </c>
    </row>
    <row r="86" spans="1:3" x14ac:dyDescent="0.35">
      <c r="A86" s="3" t="s">
        <v>7</v>
      </c>
      <c r="B86" s="4">
        <v>4</v>
      </c>
    </row>
    <row r="87" spans="1:3" x14ac:dyDescent="0.35">
      <c r="A87" s="1" t="s">
        <v>93</v>
      </c>
      <c r="B87" s="2">
        <f>B75+B83</f>
        <v>54</v>
      </c>
      <c r="C87" s="18">
        <f>B75/B87</f>
        <v>0.79629629629629628</v>
      </c>
    </row>
    <row r="89" spans="1:3" x14ac:dyDescent="0.35">
      <c r="A89" s="1" t="s">
        <v>96</v>
      </c>
      <c r="B89" s="2">
        <f>B5+B11+B15+B36+B51+B64+B73+B87</f>
        <v>250</v>
      </c>
      <c r="C89" s="18"/>
    </row>
    <row r="90" spans="1:3" x14ac:dyDescent="0.35">
      <c r="A90" s="1" t="s">
        <v>98</v>
      </c>
      <c r="B90" s="2">
        <f>B3+B7+B13+B17+B38+B53+B66+B75</f>
        <v>164</v>
      </c>
      <c r="C90" s="18">
        <f>B90/B89</f>
        <v>0.65600000000000003</v>
      </c>
    </row>
  </sheetData>
  <sheetProtection algorithmName="SHA-512" hashValue="QcGlruLt2XEvdsDRCP+uKWsdHowFwSbKf7LUvMhHhE4FAuWdgkcdIKmVYtZt3qgudmkTTPxN4wORfYrg7zXHNw==" saltValue="/FNDPf8+QiqNMkgaokZDC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DCD75-0C62-4F3E-AE9C-5FBE7DA3FA5B}">
  <dimension ref="A1:C32"/>
  <sheetViews>
    <sheetView workbookViewId="0"/>
  </sheetViews>
  <sheetFormatPr defaultRowHeight="14.5" x14ac:dyDescent="0.35"/>
  <cols>
    <col min="1" max="1" width="51.7265625" bestFit="1" customWidth="1"/>
    <col min="2" max="2" width="6.26953125" bestFit="1" customWidth="1"/>
    <col min="3" max="3" width="6.7265625" bestFit="1" customWidth="1"/>
    <col min="257" max="257" width="51.7265625" bestFit="1" customWidth="1"/>
    <col min="258" max="259" width="6.26953125" bestFit="1" customWidth="1"/>
    <col min="513" max="513" width="51.7265625" bestFit="1" customWidth="1"/>
    <col min="514" max="515" width="6.26953125" bestFit="1" customWidth="1"/>
    <col min="769" max="769" width="51.7265625" bestFit="1" customWidth="1"/>
    <col min="770" max="771" width="6.26953125" bestFit="1" customWidth="1"/>
    <col min="1025" max="1025" width="51.7265625" bestFit="1" customWidth="1"/>
    <col min="1026" max="1027" width="6.26953125" bestFit="1" customWidth="1"/>
    <col min="1281" max="1281" width="51.7265625" bestFit="1" customWidth="1"/>
    <col min="1282" max="1283" width="6.26953125" bestFit="1" customWidth="1"/>
    <col min="1537" max="1537" width="51.7265625" bestFit="1" customWidth="1"/>
    <col min="1538" max="1539" width="6.26953125" bestFit="1" customWidth="1"/>
    <col min="1793" max="1793" width="51.7265625" bestFit="1" customWidth="1"/>
    <col min="1794" max="1795" width="6.26953125" bestFit="1" customWidth="1"/>
    <col min="2049" max="2049" width="51.7265625" bestFit="1" customWidth="1"/>
    <col min="2050" max="2051" width="6.26953125" bestFit="1" customWidth="1"/>
    <col min="2305" max="2305" width="51.7265625" bestFit="1" customWidth="1"/>
    <col min="2306" max="2307" width="6.26953125" bestFit="1" customWidth="1"/>
    <col min="2561" max="2561" width="51.7265625" bestFit="1" customWidth="1"/>
    <col min="2562" max="2563" width="6.26953125" bestFit="1" customWidth="1"/>
    <col min="2817" max="2817" width="51.7265625" bestFit="1" customWidth="1"/>
    <col min="2818" max="2819" width="6.26953125" bestFit="1" customWidth="1"/>
    <col min="3073" max="3073" width="51.7265625" bestFit="1" customWidth="1"/>
    <col min="3074" max="3075" width="6.26953125" bestFit="1" customWidth="1"/>
    <col min="3329" max="3329" width="51.7265625" bestFit="1" customWidth="1"/>
    <col min="3330" max="3331" width="6.26953125" bestFit="1" customWidth="1"/>
    <col min="3585" max="3585" width="51.7265625" bestFit="1" customWidth="1"/>
    <col min="3586" max="3587" width="6.26953125" bestFit="1" customWidth="1"/>
    <col min="3841" max="3841" width="51.7265625" bestFit="1" customWidth="1"/>
    <col min="3842" max="3843" width="6.26953125" bestFit="1" customWidth="1"/>
    <col min="4097" max="4097" width="51.7265625" bestFit="1" customWidth="1"/>
    <col min="4098" max="4099" width="6.26953125" bestFit="1" customWidth="1"/>
    <col min="4353" max="4353" width="51.7265625" bestFit="1" customWidth="1"/>
    <col min="4354" max="4355" width="6.26953125" bestFit="1" customWidth="1"/>
    <col min="4609" max="4609" width="51.7265625" bestFit="1" customWidth="1"/>
    <col min="4610" max="4611" width="6.26953125" bestFit="1" customWidth="1"/>
    <col min="4865" max="4865" width="51.7265625" bestFit="1" customWidth="1"/>
    <col min="4866" max="4867" width="6.26953125" bestFit="1" customWidth="1"/>
    <col min="5121" max="5121" width="51.7265625" bestFit="1" customWidth="1"/>
    <col min="5122" max="5123" width="6.26953125" bestFit="1" customWidth="1"/>
    <col min="5377" max="5377" width="51.7265625" bestFit="1" customWidth="1"/>
    <col min="5378" max="5379" width="6.26953125" bestFit="1" customWidth="1"/>
    <col min="5633" max="5633" width="51.7265625" bestFit="1" customWidth="1"/>
    <col min="5634" max="5635" width="6.26953125" bestFit="1" customWidth="1"/>
    <col min="5889" max="5889" width="51.7265625" bestFit="1" customWidth="1"/>
    <col min="5890" max="5891" width="6.26953125" bestFit="1" customWidth="1"/>
    <col min="6145" max="6145" width="51.7265625" bestFit="1" customWidth="1"/>
    <col min="6146" max="6147" width="6.26953125" bestFit="1" customWidth="1"/>
    <col min="6401" max="6401" width="51.7265625" bestFit="1" customWidth="1"/>
    <col min="6402" max="6403" width="6.26953125" bestFit="1" customWidth="1"/>
    <col min="6657" max="6657" width="51.7265625" bestFit="1" customWidth="1"/>
    <col min="6658" max="6659" width="6.26953125" bestFit="1" customWidth="1"/>
    <col min="6913" max="6913" width="51.7265625" bestFit="1" customWidth="1"/>
    <col min="6914" max="6915" width="6.26953125" bestFit="1" customWidth="1"/>
    <col min="7169" max="7169" width="51.7265625" bestFit="1" customWidth="1"/>
    <col min="7170" max="7171" width="6.26953125" bestFit="1" customWidth="1"/>
    <col min="7425" max="7425" width="51.7265625" bestFit="1" customWidth="1"/>
    <col min="7426" max="7427" width="6.26953125" bestFit="1" customWidth="1"/>
    <col min="7681" max="7681" width="51.7265625" bestFit="1" customWidth="1"/>
    <col min="7682" max="7683" width="6.26953125" bestFit="1" customWidth="1"/>
    <col min="7937" max="7937" width="51.7265625" bestFit="1" customWidth="1"/>
    <col min="7938" max="7939" width="6.26953125" bestFit="1" customWidth="1"/>
    <col min="8193" max="8193" width="51.7265625" bestFit="1" customWidth="1"/>
    <col min="8194" max="8195" width="6.26953125" bestFit="1" customWidth="1"/>
    <col min="8449" max="8449" width="51.7265625" bestFit="1" customWidth="1"/>
    <col min="8450" max="8451" width="6.26953125" bestFit="1" customWidth="1"/>
    <col min="8705" max="8705" width="51.7265625" bestFit="1" customWidth="1"/>
    <col min="8706" max="8707" width="6.26953125" bestFit="1" customWidth="1"/>
    <col min="8961" max="8961" width="51.7265625" bestFit="1" customWidth="1"/>
    <col min="8962" max="8963" width="6.26953125" bestFit="1" customWidth="1"/>
    <col min="9217" max="9217" width="51.7265625" bestFit="1" customWidth="1"/>
    <col min="9218" max="9219" width="6.26953125" bestFit="1" customWidth="1"/>
    <col min="9473" max="9473" width="51.7265625" bestFit="1" customWidth="1"/>
    <col min="9474" max="9475" width="6.26953125" bestFit="1" customWidth="1"/>
    <col min="9729" max="9729" width="51.7265625" bestFit="1" customWidth="1"/>
    <col min="9730" max="9731" width="6.26953125" bestFit="1" customWidth="1"/>
    <col min="9985" max="9985" width="51.7265625" bestFit="1" customWidth="1"/>
    <col min="9986" max="9987" width="6.26953125" bestFit="1" customWidth="1"/>
    <col min="10241" max="10241" width="51.7265625" bestFit="1" customWidth="1"/>
    <col min="10242" max="10243" width="6.26953125" bestFit="1" customWidth="1"/>
    <col min="10497" max="10497" width="51.7265625" bestFit="1" customWidth="1"/>
    <col min="10498" max="10499" width="6.26953125" bestFit="1" customWidth="1"/>
    <col min="10753" max="10753" width="51.7265625" bestFit="1" customWidth="1"/>
    <col min="10754" max="10755" width="6.26953125" bestFit="1" customWidth="1"/>
    <col min="11009" max="11009" width="51.7265625" bestFit="1" customWidth="1"/>
    <col min="11010" max="11011" width="6.26953125" bestFit="1" customWidth="1"/>
    <col min="11265" max="11265" width="51.7265625" bestFit="1" customWidth="1"/>
    <col min="11266" max="11267" width="6.26953125" bestFit="1" customWidth="1"/>
    <col min="11521" max="11521" width="51.7265625" bestFit="1" customWidth="1"/>
    <col min="11522" max="11523" width="6.26953125" bestFit="1" customWidth="1"/>
    <col min="11777" max="11777" width="51.7265625" bestFit="1" customWidth="1"/>
    <col min="11778" max="11779" width="6.26953125" bestFit="1" customWidth="1"/>
    <col min="12033" max="12033" width="51.7265625" bestFit="1" customWidth="1"/>
    <col min="12034" max="12035" width="6.26953125" bestFit="1" customWidth="1"/>
    <col min="12289" max="12289" width="51.7265625" bestFit="1" customWidth="1"/>
    <col min="12290" max="12291" width="6.26953125" bestFit="1" customWidth="1"/>
    <col min="12545" max="12545" width="51.7265625" bestFit="1" customWidth="1"/>
    <col min="12546" max="12547" width="6.26953125" bestFit="1" customWidth="1"/>
    <col min="12801" max="12801" width="51.7265625" bestFit="1" customWidth="1"/>
    <col min="12802" max="12803" width="6.26953125" bestFit="1" customWidth="1"/>
    <col min="13057" max="13057" width="51.7265625" bestFit="1" customWidth="1"/>
    <col min="13058" max="13059" width="6.26953125" bestFit="1" customWidth="1"/>
    <col min="13313" max="13313" width="51.7265625" bestFit="1" customWidth="1"/>
    <col min="13314" max="13315" width="6.26953125" bestFit="1" customWidth="1"/>
    <col min="13569" max="13569" width="51.7265625" bestFit="1" customWidth="1"/>
    <col min="13570" max="13571" width="6.26953125" bestFit="1" customWidth="1"/>
    <col min="13825" max="13825" width="51.7265625" bestFit="1" customWidth="1"/>
    <col min="13826" max="13827" width="6.26953125" bestFit="1" customWidth="1"/>
    <col min="14081" max="14081" width="51.7265625" bestFit="1" customWidth="1"/>
    <col min="14082" max="14083" width="6.26953125" bestFit="1" customWidth="1"/>
    <col min="14337" max="14337" width="51.7265625" bestFit="1" customWidth="1"/>
    <col min="14338" max="14339" width="6.26953125" bestFit="1" customWidth="1"/>
    <col min="14593" max="14593" width="51.7265625" bestFit="1" customWidth="1"/>
    <col min="14594" max="14595" width="6.26953125" bestFit="1" customWidth="1"/>
    <col min="14849" max="14849" width="51.7265625" bestFit="1" customWidth="1"/>
    <col min="14850" max="14851" width="6.26953125" bestFit="1" customWidth="1"/>
    <col min="15105" max="15105" width="51.7265625" bestFit="1" customWidth="1"/>
    <col min="15106" max="15107" width="6.26953125" bestFit="1" customWidth="1"/>
    <col min="15361" max="15361" width="51.7265625" bestFit="1" customWidth="1"/>
    <col min="15362" max="15363" width="6.26953125" bestFit="1" customWidth="1"/>
    <col min="15617" max="15617" width="51.7265625" bestFit="1" customWidth="1"/>
    <col min="15618" max="15619" width="6.26953125" bestFit="1" customWidth="1"/>
    <col min="15873" max="15873" width="51.7265625" bestFit="1" customWidth="1"/>
    <col min="15874" max="15875" width="6.26953125" bestFit="1" customWidth="1"/>
    <col min="16129" max="16129" width="51.7265625" bestFit="1" customWidth="1"/>
    <col min="16130" max="16131" width="6.26953125" bestFit="1" customWidth="1"/>
  </cols>
  <sheetData>
    <row r="1" spans="1:3" x14ac:dyDescent="0.35">
      <c r="A1" t="s">
        <v>90</v>
      </c>
    </row>
    <row r="2" spans="1:3" x14ac:dyDescent="0.35">
      <c r="C2" t="s">
        <v>94</v>
      </c>
    </row>
    <row r="3" spans="1:3" x14ac:dyDescent="0.35">
      <c r="A3" s="1" t="s">
        <v>43</v>
      </c>
      <c r="B3" s="7">
        <v>1</v>
      </c>
    </row>
    <row r="4" spans="1:3" x14ac:dyDescent="0.35">
      <c r="A4" t="s">
        <v>16</v>
      </c>
      <c r="B4" s="8">
        <v>1</v>
      </c>
    </row>
    <row r="5" spans="1:3" x14ac:dyDescent="0.35">
      <c r="A5" s="1" t="s">
        <v>93</v>
      </c>
      <c r="B5" s="2">
        <f>B3</f>
        <v>1</v>
      </c>
      <c r="C5" s="18">
        <v>0</v>
      </c>
    </row>
    <row r="7" spans="1:3" x14ac:dyDescent="0.35">
      <c r="A7" s="1" t="s">
        <v>44</v>
      </c>
      <c r="B7" s="7">
        <f>SUM(B8)</f>
        <v>1</v>
      </c>
    </row>
    <row r="8" spans="1:3" x14ac:dyDescent="0.35">
      <c r="A8" t="s">
        <v>12</v>
      </c>
      <c r="B8" s="8">
        <v>1</v>
      </c>
    </row>
    <row r="9" spans="1:3" x14ac:dyDescent="0.35">
      <c r="A9" s="1" t="s">
        <v>45</v>
      </c>
      <c r="B9" s="7">
        <f>SUM(B10:B11)</f>
        <v>2</v>
      </c>
    </row>
    <row r="10" spans="1:3" x14ac:dyDescent="0.35">
      <c r="A10" s="3" t="s">
        <v>25</v>
      </c>
      <c r="B10" s="4">
        <v>1</v>
      </c>
    </row>
    <row r="11" spans="1:3" x14ac:dyDescent="0.35">
      <c r="A11" s="5" t="s">
        <v>16</v>
      </c>
      <c r="B11" s="6">
        <v>1</v>
      </c>
    </row>
    <row r="12" spans="1:3" x14ac:dyDescent="0.35">
      <c r="A12" s="1" t="s">
        <v>93</v>
      </c>
      <c r="B12" s="2">
        <f>B7+B9</f>
        <v>3</v>
      </c>
      <c r="C12" s="18">
        <f>B7/B12</f>
        <v>0.33333333333333331</v>
      </c>
    </row>
    <row r="13" spans="1:3" x14ac:dyDescent="0.35">
      <c r="A13" s="9"/>
      <c r="B13" s="10"/>
    </row>
    <row r="14" spans="1:3" x14ac:dyDescent="0.35">
      <c r="A14" s="1" t="s">
        <v>29</v>
      </c>
      <c r="B14" s="7">
        <v>1</v>
      </c>
    </row>
    <row r="15" spans="1:3" x14ac:dyDescent="0.35">
      <c r="A15" t="s">
        <v>7</v>
      </c>
      <c r="B15" s="8">
        <v>1</v>
      </c>
    </row>
    <row r="16" spans="1:3" x14ac:dyDescent="0.35">
      <c r="A16" s="1" t="s">
        <v>93</v>
      </c>
      <c r="B16" s="2">
        <f>B14</f>
        <v>1</v>
      </c>
      <c r="C16" s="18">
        <f>B14/B16</f>
        <v>1</v>
      </c>
    </row>
    <row r="18" spans="1:3" x14ac:dyDescent="0.35">
      <c r="A18" s="1" t="s">
        <v>36</v>
      </c>
      <c r="B18" s="7">
        <v>1</v>
      </c>
    </row>
    <row r="19" spans="1:3" x14ac:dyDescent="0.35">
      <c r="A19" t="s">
        <v>48</v>
      </c>
      <c r="B19" s="8">
        <v>1</v>
      </c>
    </row>
    <row r="20" spans="1:3" x14ac:dyDescent="0.35">
      <c r="A20" s="1" t="s">
        <v>93</v>
      </c>
      <c r="B20" s="2">
        <f>B18</f>
        <v>1</v>
      </c>
      <c r="C20" s="18">
        <v>0</v>
      </c>
    </row>
    <row r="22" spans="1:3" x14ac:dyDescent="0.35">
      <c r="A22" s="1" t="s">
        <v>46</v>
      </c>
      <c r="B22" s="7">
        <v>4</v>
      </c>
    </row>
    <row r="23" spans="1:3" x14ac:dyDescent="0.35">
      <c r="A23" t="s">
        <v>7</v>
      </c>
      <c r="B23" s="8">
        <v>4</v>
      </c>
    </row>
    <row r="24" spans="1:3" x14ac:dyDescent="0.35">
      <c r="A24" s="1" t="s">
        <v>47</v>
      </c>
      <c r="B24" s="7">
        <f>SUM(B25:B28)</f>
        <v>4</v>
      </c>
    </row>
    <row r="25" spans="1:3" x14ac:dyDescent="0.35">
      <c r="A25" s="3" t="s">
        <v>5</v>
      </c>
      <c r="B25" s="4">
        <v>1</v>
      </c>
    </row>
    <row r="26" spans="1:3" x14ac:dyDescent="0.35">
      <c r="A26" s="5" t="s">
        <v>8</v>
      </c>
      <c r="B26" s="6">
        <v>1</v>
      </c>
    </row>
    <row r="27" spans="1:3" x14ac:dyDescent="0.35">
      <c r="A27" s="3" t="s">
        <v>19</v>
      </c>
      <c r="B27" s="4">
        <v>1</v>
      </c>
    </row>
    <row r="28" spans="1:3" x14ac:dyDescent="0.35">
      <c r="A28" s="5" t="s">
        <v>15</v>
      </c>
      <c r="B28" s="6">
        <v>1</v>
      </c>
    </row>
    <row r="29" spans="1:3" x14ac:dyDescent="0.35">
      <c r="A29" s="1" t="s">
        <v>93</v>
      </c>
      <c r="B29" s="2">
        <f>B22+B24</f>
        <v>8</v>
      </c>
      <c r="C29" s="18">
        <f>B22/B29</f>
        <v>0.5</v>
      </c>
    </row>
    <row r="31" spans="1:3" x14ac:dyDescent="0.35">
      <c r="A31" s="1" t="s">
        <v>96</v>
      </c>
      <c r="B31" s="2">
        <f>B5+B12+B16+B20+B29</f>
        <v>14</v>
      </c>
      <c r="C31" s="18"/>
    </row>
    <row r="32" spans="1:3" x14ac:dyDescent="0.35">
      <c r="A32" s="1" t="s">
        <v>97</v>
      </c>
      <c r="B32" s="2">
        <f>B7+B14+B22</f>
        <v>6</v>
      </c>
      <c r="C32" s="18">
        <f>B32/B31</f>
        <v>0.42857142857142855</v>
      </c>
    </row>
  </sheetData>
  <sheetProtection algorithmName="SHA-512" hashValue="Saz+Y/LsJxtlXQjq1YQqqbd2L+99QYh1UyzL50Jst1b0ZcaCtLZM4puQBW21ys1hGLYmhWySijKTCJ0E0qvHbw==" saltValue="eJ/Kn5JvEzd9hulEZ37f5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F6EC71143BAE4E862C188FFF600506" ma:contentTypeVersion="6" ma:contentTypeDescription="Een nieuw document maken." ma:contentTypeScope="" ma:versionID="7cb325a27ad0a8e2ebcf9f8f06e9fad7">
  <xsd:schema xmlns:xsd="http://www.w3.org/2001/XMLSchema" xmlns:xs="http://www.w3.org/2001/XMLSchema" xmlns:p="http://schemas.microsoft.com/office/2006/metadata/properties" xmlns:ns3="ca8eeafc-3d57-4af3-836f-2c2ae4c8b4c9" targetNamespace="http://schemas.microsoft.com/office/2006/metadata/properties" ma:root="true" ma:fieldsID="e550ba8053d79b2707296d0f4d807712" ns3:_="">
    <xsd:import namespace="ca8eeafc-3d57-4af3-836f-2c2ae4c8b4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eeafc-3d57-4af3-836f-2c2ae4c8b4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14C7FF-11A3-437E-B05A-B7D27ED92EA1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ca8eeafc-3d57-4af3-836f-2c2ae4c8b4c9"/>
  </ds:schemaRefs>
</ds:datastoreItem>
</file>

<file path=customXml/itemProps2.xml><?xml version="1.0" encoding="utf-8"?>
<ds:datastoreItem xmlns:ds="http://schemas.openxmlformats.org/officeDocument/2006/customXml" ds:itemID="{2165014D-CB61-4C7C-A50F-FAB097CB93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4D1F2-6CA9-4852-9EC5-D861429AE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8eeafc-3d57-4af3-836f-2c2ae4c8b4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Aanmeldingen ll U 1e ronde</vt:lpstr>
      <vt:lpstr>Aanmeldingen ll SV 1e ronde</vt:lpstr>
      <vt:lpstr>Aanmeldingen ll U 2e ronde</vt:lpstr>
      <vt:lpstr>aanmeldingen ll SV 2e ronde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Minke Hiensch</dc:creator>
  <cp:lastModifiedBy>Yasmina Daoudi</cp:lastModifiedBy>
  <dcterms:created xsi:type="dcterms:W3CDTF">2022-04-22T13:47:49Z</dcterms:created>
  <dcterms:modified xsi:type="dcterms:W3CDTF">2022-06-24T09:50:18Z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19.1.5.0</vt:lpwstr>
  </property>
  <property fmtid="{D5CDD505-2E9C-101B-9397-08002B2CF9AE}" pid="3" name="ContentTypeId">
    <vt:lpwstr>0x010100DFF6EC71143BAE4E862C188FFF600506</vt:lpwstr>
  </property>
</Properties>
</file>